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50" windowHeight="11880" firstSheet="1" activeTab="1"/>
  </bookViews>
  <sheets>
    <sheet name="Вивезення грунту" sheetId="1" state="hidden" r:id="rId1"/>
    <sheet name="Кв ДЕСЯТИННА" sheetId="2" r:id="rId2"/>
  </sheets>
  <definedNames>
    <definedName name="_xlnm.Print_Area" localSheetId="0">'Вивезення грунту'!$A$1:$L$28</definedName>
    <definedName name="_xlnm.Print_Area" localSheetId="1">'Кв ДЕСЯТИННА'!$A$1:$L$541</definedName>
  </definedNames>
  <calcPr fullCalcOnLoad="1" fullPrecision="0"/>
</workbook>
</file>

<file path=xl/comments1.xml><?xml version="1.0" encoding="utf-8"?>
<comments xmlns="http://schemas.openxmlformats.org/spreadsheetml/2006/main">
  <authors>
    <author>tonya</author>
  </authors>
  <commentList>
    <comment ref="E15" authorId="0">
      <text>
        <r>
          <rPr>
            <b/>
            <sz val="8"/>
            <rFont val="Tahoma"/>
            <family val="2"/>
          </rPr>
          <t>tonya:</t>
        </r>
        <r>
          <rPr>
            <sz val="8"/>
            <rFont val="Tahoma"/>
            <family val="2"/>
          </rPr>
          <t xml:space="preserve">
госстрой 5,33</t>
        </r>
      </text>
    </comment>
    <comment ref="I15" authorId="0">
      <text>
        <r>
          <rPr>
            <b/>
            <sz val="8"/>
            <rFont val="Tahoma"/>
            <family val="2"/>
          </rPr>
          <t>tonya:</t>
        </r>
        <r>
          <rPr>
            <sz val="8"/>
            <rFont val="Tahoma"/>
            <family val="2"/>
          </rPr>
          <t xml:space="preserve">
1600,94 - апрель-июнь
</t>
        </r>
      </text>
    </comment>
    <comment ref="D17" authorId="0">
      <text>
        <r>
          <rPr>
            <b/>
            <sz val="8"/>
            <rFont val="Tahoma"/>
            <family val="2"/>
          </rPr>
          <t>tonya:</t>
        </r>
        <r>
          <rPr>
            <sz val="8"/>
            <rFont val="Tahoma"/>
            <family val="2"/>
          </rPr>
          <t xml:space="preserve">
1335 м2 - апрель-июнь</t>
        </r>
      </text>
    </comment>
    <comment ref="E17" authorId="0">
      <text>
        <r>
          <rPr>
            <b/>
            <sz val="8"/>
            <rFont val="Tahoma"/>
            <family val="2"/>
          </rPr>
          <t>tonya:</t>
        </r>
        <r>
          <rPr>
            <sz val="8"/>
            <rFont val="Tahoma"/>
            <family val="2"/>
          </rPr>
          <t xml:space="preserve">
госстрой  - 2,4
</t>
        </r>
      </text>
    </comment>
  </commentList>
</comments>
</file>

<file path=xl/sharedStrings.xml><?xml version="1.0" encoding="utf-8"?>
<sst xmlns="http://schemas.openxmlformats.org/spreadsheetml/2006/main" count="1273" uniqueCount="592">
  <si>
    <t>№п/п</t>
  </si>
  <si>
    <t>в грн.</t>
  </si>
  <si>
    <t>м3</t>
  </si>
  <si>
    <t>_____________________</t>
  </si>
  <si>
    <t>ДОГОВІРНА ЦІНА</t>
  </si>
  <si>
    <t>Генпідрядник: ТОВ "КАН Строй"</t>
  </si>
  <si>
    <t>Підрядник: ТОВ "ІБК "Центробуд"</t>
  </si>
  <si>
    <t>при БУДІВНИЦТВІ ОФІСНОГО ЦЕНТРУ з ВБУДОВАНО -  ПРИБУДОВАНИМИ ПРИМІЩЕННЯМИ та ЗАКЛАДАМИ ГРОМАДСЬКОГО ХАРЧУВАННЯ з ПІДЗЕМНИМ та НАДЗЕМНИМ ПАРКІНГАМИ ІЗ ЗНЕСЕННЯМ ІСНУЮЧИХ БУДІВЕЛЬ І СПОРУД</t>
  </si>
  <si>
    <t xml:space="preserve">по вул. СЕРГІЯ СТРУТИНСЬКОГО, 13-15 в ПЕЧЕРСЬКОМУ р-ні м. Києва   </t>
  </si>
  <si>
    <t>Од. вим.</t>
  </si>
  <si>
    <t>К-ть</t>
  </si>
  <si>
    <t>Вартість од. без ПДВ, грн</t>
  </si>
  <si>
    <t>Загальна варт. робіт, грн.</t>
  </si>
  <si>
    <t>Матеріали</t>
  </si>
  <si>
    <t>Вартість од. з доставк. без ПДВ, грн</t>
  </si>
  <si>
    <t>Всього</t>
  </si>
  <si>
    <t>Найменування робіт</t>
  </si>
  <si>
    <t>1.Земляні роботи</t>
  </si>
  <si>
    <t>ПДВ, грн</t>
  </si>
  <si>
    <t>ВСЬОГО ПО ДОГОВІРНІЙ ЦІНІ з ПДВ, грн</t>
  </si>
  <si>
    <t>Генпідрядник</t>
  </si>
  <si>
    <t>Підрядник</t>
  </si>
  <si>
    <t>ТОВ "К.А.Н. Строй"</t>
  </si>
  <si>
    <t>ТОВ "ІБК "Центробуд"</t>
  </si>
  <si>
    <t>_______________________</t>
  </si>
  <si>
    <t>Гуцал А.О.</t>
  </si>
  <si>
    <t>Литвинчук А.Л.</t>
  </si>
  <si>
    <t>до Договору будівельного підряду № СТ-14 від 16.03.2010р.</t>
  </si>
  <si>
    <t>Всього по разділу 1</t>
  </si>
  <si>
    <t>Всього матеріалів:</t>
  </si>
  <si>
    <t>м2</t>
  </si>
  <si>
    <t>Пісок</t>
  </si>
  <si>
    <t>на УЛАШТУВАННЯ МАЙДАНЧИКІВ ПІД БУРОВІ УСТАНОВКИ ПРИ ПРОВЕДЕННІ ПАЛЬОВИХ РОБІТ</t>
  </si>
  <si>
    <t>Переміщення грунтових мас з плануванням і ущільненням</t>
  </si>
  <si>
    <t>Улаштування підстилаючих  шарів під бурові установки</t>
  </si>
  <si>
    <t>тн</t>
  </si>
  <si>
    <t>Додаток №1/1/1 від "_____"___________2010р.  до Додатку №4  від 23.06.2010р.</t>
  </si>
  <si>
    <t>кг</t>
  </si>
  <si>
    <t>№ п/п</t>
  </si>
  <si>
    <t>Кількість</t>
  </si>
  <si>
    <t>Од. виміру</t>
  </si>
  <si>
    <t>Загальна вартість , грн.</t>
  </si>
  <si>
    <t>м</t>
  </si>
  <si>
    <t>шт</t>
  </si>
  <si>
    <t>т</t>
  </si>
  <si>
    <t>Вартість од. з ПДВ, грн</t>
  </si>
  <si>
    <t xml:space="preserve">Посольство республіки Ірак в Україні на вул. Редутна, 5 у Печерському 
районі м. Києва. Ремонтні роботи будинку.
Посольство республіки Ірак в Україні на вул. Редутна, 5 у Печерському 
районі м. Києва. Ремонтні роботи будинку.
</t>
  </si>
  <si>
    <t>Відділ 1. Благоустрій</t>
  </si>
  <si>
    <t xml:space="preserve"> Роздiл 1. Газон </t>
  </si>
  <si>
    <t>100м2</t>
  </si>
  <si>
    <t>Пiдготовка грунту для влаштування
партерного та звичайного газонiв вручну з
внесенням рослинної землi шаром 15 см</t>
  </si>
  <si>
    <t>Посiв газонiв партерних, мавританських та
звичайних вручну</t>
  </si>
  <si>
    <t>Земля рослинна</t>
  </si>
  <si>
    <t>Сумiш насiння газонних трав</t>
  </si>
  <si>
    <t>ц</t>
  </si>
  <si>
    <t xml:space="preserve">  Разомі по роздiлу 1, грн.</t>
  </si>
  <si>
    <t xml:space="preserve"> Роздiл 2. Покриття ФЭМ </t>
  </si>
  <si>
    <t>ДЕМОНТАЖ покриттiв з дрiбнорозмiрних
фiгурних елементiв брукування [ФЭМ] з
вибиранням засміченого піску</t>
  </si>
  <si>
    <t>Улаштування основи з піскобетону (гарцовки)</t>
  </si>
  <si>
    <t>Цемент, марка 400</t>
  </si>
  <si>
    <t>Пiсок</t>
  </si>
  <si>
    <t>Улаштування покриттiв з дрiбнорозмiрних
фiгурних елементiв брукування [ФЭМ]</t>
  </si>
  <si>
    <t>Плити бетоннi тротуарнi фiгурнi, (ФЭМ)</t>
  </si>
  <si>
    <t xml:space="preserve">  Разом  по роздiлу 2, грн.</t>
  </si>
  <si>
    <t xml:space="preserve"> Роздiл 3. Наливна підлога </t>
  </si>
  <si>
    <r>
      <t xml:space="preserve"> загальною </t>
    </r>
    <r>
      <rPr>
        <b/>
        <i/>
        <sz val="11"/>
        <rFont val="Arial Cyr"/>
        <family val="0"/>
      </rPr>
      <t>пл. м2</t>
    </r>
  </si>
  <si>
    <t>Армування пiдстилаючих шарiв i набетонок</t>
  </si>
  <si>
    <t>Сiтка сталева зварена</t>
  </si>
  <si>
    <t>Улаштування пiдстильного шару бетонного</t>
  </si>
  <si>
    <t>Бетон П2 В15 [М-200]</t>
  </si>
  <si>
    <t>Улаштування мозаїчних покриттiв площею
понад 10 м2</t>
  </si>
  <si>
    <t>Шлiфкруги</t>
  </si>
  <si>
    <t>Карборунд</t>
  </si>
  <si>
    <t>Розчин з мармуровим дрiбняком для мозаїчних
пiдлог [без барвника] на звичайному цементi</t>
  </si>
  <si>
    <t>Установлення алюмiнiєвих жилок в мозаїчнi</t>
  </si>
  <si>
    <t>Жилки алюмiнiєвi</t>
  </si>
  <si>
    <t xml:space="preserve">  Разом по роздiлу 3, грн.</t>
  </si>
  <si>
    <t xml:space="preserve"> Роздiл 4. Гранітна доріжка </t>
  </si>
  <si>
    <t>Улаштування покриття з гранiтних плит при
кiлькостi плит на 1 м2 понад 4 штук</t>
  </si>
  <si>
    <t>Бруски обрiзнi з берези, липи, довжина 2-3,75 м,
усi ширини, товщина 32-70 мм, III сорт</t>
  </si>
  <si>
    <t>Розчин готовий кладковий важкий цементний,
марка М100</t>
  </si>
  <si>
    <t xml:space="preserve">Плити цокольнi iз гранiту, фактура лицьової
поверхнi пиляна, довжина 50-150 см, ширина 20-
120 см, товщина 4 см
                                         </t>
  </si>
  <si>
    <t>Всього по роздiлу 4, грн.</t>
  </si>
  <si>
    <t xml:space="preserve"> Роздiл 5. Вимощення </t>
  </si>
  <si>
    <t>Гiдроiзоляцiя мастикою з прокладанням
склотканини з заведенням на стіни 20см</t>
  </si>
  <si>
    <t>Мастика герметизувальна бутилкаучукова
Гермабутил-уМ</t>
  </si>
  <si>
    <t>Тканина скляна конструкцiйна Т-10, Т-10п</t>
  </si>
  <si>
    <t>Улаштування вимощення із булижного каменю
товщиною 14 см</t>
  </si>
  <si>
    <t>Щебiнь iз природного каменю для будiвельних
робiт, фракцiя 5[3]-10 мм, марка М1000 i бiльше</t>
  </si>
  <si>
    <t>Щебiнь iз природного каменю для будiвельних
робiт, фракцiя 10-20 мм, марка М1000 i бiльше</t>
  </si>
  <si>
    <t>Камiнь колотий для брукування</t>
  </si>
  <si>
    <t>Пiсок природний, рядовий</t>
  </si>
  <si>
    <t xml:space="preserve">  Разом по роздiлу 5, грн.</t>
  </si>
  <si>
    <t>100м</t>
  </si>
  <si>
    <t>1000м2</t>
  </si>
  <si>
    <t xml:space="preserve"> Роздiл 6. МАФ </t>
  </si>
  <si>
    <t>Установлення лав на металевих стояках</t>
  </si>
  <si>
    <t>100шт</t>
  </si>
  <si>
    <t>Лавочки :  сталь, чугун, дерево (1205 Е)</t>
  </si>
  <si>
    <t xml:space="preserve">Лавочки : дуб, лиття </t>
  </si>
  <si>
    <t>Монтаж вуличних світильників</t>
  </si>
  <si>
    <t>Шурупи з напiвкруглою головкою, дiаметр стрижня
3,5 мм, довжина 30 мм</t>
  </si>
  <si>
    <t>Вуличний світильник</t>
  </si>
  <si>
    <t xml:space="preserve">  Разом по роздiлу 6, грн.</t>
  </si>
  <si>
    <t xml:space="preserve"> Роздiл 7. Огорожа із полікарбонатних листів </t>
  </si>
  <si>
    <t>Установлення огорожi із полікарбонатних
листів по цегляних стовпах з цоколем</t>
  </si>
  <si>
    <t>Цегла лицьова з офактуреною лицьовою
поверхнею - двошаровим формуванням, розмiри
250х120х65 мм, марка М100</t>
  </si>
  <si>
    <t>1000шт</t>
  </si>
  <si>
    <t>Болти будiвельнi з гайками та шайбами</t>
  </si>
  <si>
    <t>Плити полікарбонатні в рамках</t>
  </si>
  <si>
    <t xml:space="preserve">  Разом по роздiлу 7, грн.</t>
  </si>
  <si>
    <t xml:space="preserve"> Роздiл 8. Огорожа кована біля будиночка
охорони </t>
  </si>
  <si>
    <t>Улаштування хвiрток з установленням стовпiв
металевих</t>
  </si>
  <si>
    <t>Хвiртка кована зі стовпами</t>
  </si>
  <si>
    <t>Демонтаж кованої огорожi з сiтчастих панелей по
залiзобетонних стовпах з цоколем iз
залiзобетонних панелей висотою до 2 м</t>
  </si>
  <si>
    <t>Установлення кованої огорожi</t>
  </si>
  <si>
    <t xml:space="preserve">  Разом по роздiлу 8, грн.</t>
  </si>
  <si>
    <t xml:space="preserve"> Роздiл 9. Улаштування будиночка охорони </t>
  </si>
  <si>
    <t>Вартість улаштування будиночка охорони</t>
  </si>
  <si>
    <t>обьект</t>
  </si>
  <si>
    <t xml:space="preserve">  Разом по роздiлу 9, грн.</t>
  </si>
  <si>
    <t>Відділ 2. Будiвельнi роботи будинку</t>
  </si>
  <si>
    <t xml:space="preserve">Роздiл 1. Вiкна </t>
  </si>
  <si>
    <t>Разом по відділу 1</t>
  </si>
  <si>
    <t>Демонтаж вiконних коробок в кам'яних стiнах</t>
  </si>
  <si>
    <t>Знiмання засклених вiконних рам</t>
  </si>
  <si>
    <t>Знiмання пiдвiконних дощок</t>
  </si>
  <si>
    <t>Заповнення віконних прорізів в стінах житлових і
громадських будівель готовими блоками з
металопластику, площа прорізу понад 1 до 2 м2</t>
  </si>
  <si>
    <t>Заповнення віконних прорізів в стінах житлових і
громадських будівель готовими блоками з
металопластику, площа прорізу понад 2 до 3 м2</t>
  </si>
  <si>
    <t>Дошки обрiзнi , товщина 25 мм</t>
  </si>
  <si>
    <t>Дюбель металорамний 100х10</t>
  </si>
  <si>
    <t>Герметик (силікон білий)</t>
  </si>
  <si>
    <t>фл</t>
  </si>
  <si>
    <t>Свердла кiльцевi алмазнi, дiаметр 20 мм</t>
  </si>
  <si>
    <t>Піна монтажна</t>
  </si>
  <si>
    <t>упак.</t>
  </si>
  <si>
    <t>Блоки віконні металопластикові</t>
  </si>
  <si>
    <t>Установлення дошок підвіконних пластикових</t>
  </si>
  <si>
    <t>Дошка підвіконна пластикова</t>
  </si>
  <si>
    <t>Укладання підвіконних мармурових полірованих
плит без кронштейнів</t>
  </si>
  <si>
    <t>Плити пiдвiконнi iз мармуру (Travertino)</t>
  </si>
  <si>
    <t>Повсть будiвельна</t>
  </si>
  <si>
    <t>Розчин готовий опоряджувальний цементно-
вапняковий 1:1:6</t>
  </si>
  <si>
    <t>Установлення зливів віконних</t>
  </si>
  <si>
    <t>Шурупы самонарезающие</t>
  </si>
  <si>
    <t>Мастика "Гермобутiл-С"</t>
  </si>
  <si>
    <t>Металопластикові зливи</t>
  </si>
  <si>
    <t xml:space="preserve">  Разом по роздiлу 1, грн.</t>
  </si>
  <si>
    <t xml:space="preserve"> Роздiл 2. Ковані грати на вікна та двері </t>
  </si>
  <si>
    <t xml:space="preserve">Установлення грат жалюзiйних площею у
просвiтi до 3,5 м2 (одна розсувна S=19,
12м2=4секції)
                        </t>
  </si>
  <si>
    <t>грати</t>
  </si>
  <si>
    <t>Електроди, дiаметр 5 мм, марка Э42</t>
  </si>
  <si>
    <t>Грати на вікна та двері ковані</t>
  </si>
  <si>
    <t xml:space="preserve">  Разом по роздiлу 2, грн.</t>
  </si>
  <si>
    <t xml:space="preserve"> Роздiл 3. Дверi 
 </t>
  </si>
  <si>
    <t xml:space="preserve">Установлення ворiт з коробками сталевими з
розсувними або розпашними неутепленими
полотнами та хвiртками
                                         </t>
  </si>
  <si>
    <t>Електроди, дiаметр 4 мм, марка Э42</t>
  </si>
  <si>
    <t>1 блок</t>
  </si>
  <si>
    <t>Цвяхи оцинкованi будiвельнi</t>
  </si>
  <si>
    <t>Кріпильні анкери (цанги) НКДМ-12х50</t>
  </si>
  <si>
    <t>Бруски обрiзнi з хвойних порiд, довжина 4-6,5 м,
ширина 75-150 мм, товщина 40-75 мм, III сорт</t>
  </si>
  <si>
    <t>Установлення ламінованих дверних блоків із
застосуванням анкерів і монтажної піни, марка
блоку ДО-22-12 (Модуль 4)</t>
  </si>
  <si>
    <t>Блок дверний двупольний ДО-22-12  в комплекті з
замками та фурнітурою (Модуль 4)</t>
  </si>
  <si>
    <t>Установлення наличникiв (з урахуванням
додаткових)</t>
  </si>
  <si>
    <t>Цвяхи будiвельнi з плоскою головкою 1,8х60 мм</t>
  </si>
  <si>
    <t xml:space="preserve"> Роздiл 4. Стіни та перегородки </t>
  </si>
  <si>
    <t>Розбирання цегляних перегородок</t>
  </si>
  <si>
    <t xml:space="preserve">Улаштування пiдстильного шару щебеневого
(засипка щебнем приямка)
                                               </t>
  </si>
  <si>
    <t xml:space="preserve">Щебiнь </t>
  </si>
  <si>
    <t>Розбирання утеплювача з мiнеральної вати зі стін</t>
  </si>
  <si>
    <t>Розбирання кам'яних i залiзобетонних схiдцiв на
суцiльнiй основi</t>
  </si>
  <si>
    <t>Пробивання отворiв у цегляних стiнах при товщинi
стiни в 1,5 цеглини</t>
  </si>
  <si>
    <t xml:space="preserve">Укладання перемичок масою до 0,3 </t>
  </si>
  <si>
    <t>Перемички з/б марки 1ПБ10-1 серiя 1.038.1-1
вип.1(Ф309)</t>
  </si>
  <si>
    <t>Перемички з/б марки 1ПБ13-1 серiя 1.038.1-1
вип.1(Ф309)</t>
  </si>
  <si>
    <t>Улаштування перемичок iз металевих балок</t>
  </si>
  <si>
    <t>Дрiт сталевий низьковуглецевий рiзного
призначення оцинкований, дiаметр 1,6 мм</t>
  </si>
  <si>
    <t>Швелер</t>
  </si>
  <si>
    <t>Цегла керамiчна одинарна повнотiла, розмiри
250х120х65 мм, марка М100</t>
  </si>
  <si>
    <t>Розчин готовий кладковий важкий цементно-
вапняковий, марка М50</t>
  </si>
  <si>
    <t>Улаштування армованих з прорiзами цегляних
перегородок товщиною 0,5 цеглини</t>
  </si>
  <si>
    <t>Катанка гарячекатана у мотках, дiаметр 6,3-6,5 мм</t>
  </si>
  <si>
    <t xml:space="preserve">Перемички з/б марки 2ПБ16-2 серiя 1.038.1-1
вип.1(Ф309)
                        </t>
  </si>
  <si>
    <t xml:space="preserve">Цегла керамiчна одинарна повнотiла, розмiри
250х120х65 мм, марка М100
                                            </t>
  </si>
  <si>
    <t>Кладка окремих дiлянок цегляних стiн i
закладення прорiзiв в цегляних стiнах при об'ємi
кладки в одному мiсцi до 5 м3</t>
  </si>
  <si>
    <t>Улаштування перегородок iз гiпсокартонних листiв
в один шар iз замазуванням стикiв водостiйкою
шпаклiвкою з iзоляцiйною прокладкою, товщина
перегородки 108 мм</t>
  </si>
  <si>
    <t xml:space="preserve">Гiпсокартонна перегородка в комплекті з
утеплювачем </t>
  </si>
  <si>
    <t>Засклена розсувна перегородка (Модуль 3)</t>
  </si>
  <si>
    <t xml:space="preserve">  Разом по роздiлу 4, грн.</t>
  </si>
  <si>
    <t xml:space="preserve"> Роздiл 6. Зовнiшнє оздоблення </t>
  </si>
  <si>
    <t>Установлення та розбирання зовнiшнiх металевих
трубчастих iнвентарних риштувань, висота
риштувань до 16 м</t>
  </si>
  <si>
    <t>Облицювання поверхонь гранітокерамічними
плитками. Стіни, число плиток в 1 м2 понад 7
шт до 12 шт (Цокіль та вхід в підвал)</t>
  </si>
  <si>
    <t>Грунтовка вододисперсійна СТ-17</t>
  </si>
  <si>
    <t>Круги армованi абразивнi вiдрiзнi, дiаметр 180х3
мм</t>
  </si>
  <si>
    <t>Плитки гранітокерамічні</t>
  </si>
  <si>
    <t>Церезит СМ-11 для плитки</t>
  </si>
  <si>
    <t>Суміш суха Сerezit СЕ 33</t>
  </si>
  <si>
    <t>Крестики для кладки плитки (0,04уп/м2,1уп=5грн)</t>
  </si>
  <si>
    <t>Улаштування основи пiд штукатурку з
металевої сiтки по дереву та гiпсовим плитам</t>
  </si>
  <si>
    <t>Цвяхи опоряджувальнi круглi 1,6х25 мм</t>
  </si>
  <si>
    <t>Сiтка дротяна ткана з квадратними чарунками N
05 без покриття</t>
  </si>
  <si>
    <t xml:space="preserve">Високоякiсне штукатурення декоративним
розчином по каменю стiн гладких
                                                          </t>
  </si>
  <si>
    <t xml:space="preserve"> Грунтовка гл./проник.ПОЛИМИН</t>
  </si>
  <si>
    <t>AKRYTYNK BR1.5мм Акрил.штук./25кг к.29983</t>
  </si>
  <si>
    <t>Улаштування каркасiв для конструкцiй стiн, з
дерев'яних брускiв при вiднесеннi вiд стiни на 5
см</t>
  </si>
  <si>
    <t>Фарба вогнезахисна</t>
  </si>
  <si>
    <t>Обшивання каркасних стiн дошками обшивки
(кедр)</t>
  </si>
  <si>
    <t>Цвяхи толевi круглi 2,0х25 мм</t>
  </si>
  <si>
    <t>Обшивка зовнiшня  кедр</t>
  </si>
  <si>
    <t>Вiдбивання штукатурки по цеглi та бетону зi стiн
та стель, площа вiдбивання в одному мiсцi до 5 м2+</t>
  </si>
  <si>
    <t>Додаткове утеплення мансарди</t>
  </si>
  <si>
    <t>Посилення цегляних стiн металевим каркасом
(мансарда по вісі "6")</t>
  </si>
  <si>
    <t>Карбiд кальцiю для шматкiв 2/25</t>
  </si>
  <si>
    <t>л</t>
  </si>
  <si>
    <t>Фасад без мансардного поверху по вісі "5"</t>
  </si>
  <si>
    <t xml:space="preserve">Металопрокат </t>
  </si>
  <si>
    <t>Заповнення каркасiв стiн мiнераловатними
плитами при товщинi заповнення 50 мм</t>
  </si>
  <si>
    <t>Утеплювач  "Rockwoll" б=150мм</t>
  </si>
  <si>
    <t xml:space="preserve">Улаштування вертикальної гiдроiзоляцiї стіни в 1
шар
                   </t>
  </si>
  <si>
    <t>Плiвка полiетиленова (гідробар'єр)</t>
  </si>
  <si>
    <t>Обшивання каркасних стiн плитами OSB, б=15 мм
(з двох сторін)</t>
  </si>
  <si>
    <t>Плити  OSB, б=15 мм</t>
  </si>
  <si>
    <t>Дюбель соед.термоиз/пласт.ст К1-180/10М</t>
  </si>
  <si>
    <t>Високоякiсне штукатурення декоративним
розчином по каменю стiн гладких</t>
  </si>
  <si>
    <t xml:space="preserve"> Роздiл 7. Пiдвiснi стелi,оздоблення </t>
  </si>
  <si>
    <t>Пiдвiснi стелi із ГКЛ</t>
  </si>
  <si>
    <t>Улаштування каркасів стель і стін із гнутих
оцинкованих профілів, пристрій каркаса стелі
під облицювання гіпсокартоном</t>
  </si>
  <si>
    <t>Дюбели 6х40</t>
  </si>
  <si>
    <t>Универсальная деталь ЕС 60/125</t>
  </si>
  <si>
    <t>Профиль СД-60</t>
  </si>
  <si>
    <t xml:space="preserve">Профиль UD-27
                                 </t>
  </si>
  <si>
    <t>Скоба крепления для СД-60</t>
  </si>
  <si>
    <t>Улаштування підшивки підвісних стель плитами
гіпсокартону з урахуванням балок</t>
  </si>
  <si>
    <t>Листи гiпсокартоннi вологостійкі</t>
  </si>
  <si>
    <t xml:space="preserve">Листи гiпсокартоннi 
                                    </t>
  </si>
  <si>
    <t>Саморіз по металу 3,5х25</t>
  </si>
  <si>
    <t>Шпатлёвка FUGENFULLER</t>
  </si>
  <si>
    <t>Лента с липким слоем, L=90м</t>
  </si>
  <si>
    <t>Шпатлювання стель шпаклiвкою</t>
  </si>
  <si>
    <t>Папiр шлiфувальний</t>
  </si>
  <si>
    <t>Шпаклiвка</t>
  </si>
  <si>
    <t>Високоякiсне фарбування полiвiнiлацетатними
водоемульсiйними сумiшами стель по збiрних
конструкцiях, пiдготовлених пiд фарбування</t>
  </si>
  <si>
    <t>Дисперсiя полiвiнiлацетатна непластифiкована,
марка Д50Н</t>
  </si>
  <si>
    <t>Фарбування ранiше пофарбованих стель
усерединi будiвлi водоемульсiйними сумiшами з
розчищенням до 35%</t>
  </si>
  <si>
    <t>Шпаклiвка клейова</t>
  </si>
  <si>
    <t>Пiдвiснi стелi прозорий Армстронг (Каркас
врахован в р." Підлоги ")</t>
  </si>
  <si>
    <t>Облицювання каркасiв стель плитами "Армстронг"
прозорими</t>
  </si>
  <si>
    <t>Плити  для підвіснї стелі з кріпленням</t>
  </si>
  <si>
    <t>Улаштування декоративних погонних виробiв
[карнизи , молдінги]</t>
  </si>
  <si>
    <t>Молдинг NMC  W L1</t>
  </si>
  <si>
    <t>Карниз NMC  W Т 24 (150х150hх 2000)</t>
  </si>
  <si>
    <t>Клей шпаклівка Adefix P5 (5 кг)</t>
  </si>
  <si>
    <t>Клей  FX 200 (310 мл)</t>
  </si>
  <si>
    <t xml:space="preserve"> Роздiл 8. Санвузли  (оздоблення та
обладнання) </t>
  </si>
  <si>
    <t xml:space="preserve">Монтаж перегородок скляних з дверями (кабінки
с/в)
                 </t>
  </si>
  <si>
    <t>Перегородки зi склiнням</t>
  </si>
  <si>
    <t xml:space="preserve">Облицювання поверхонь стiн керамiчними
глазурованими плитками з карнизними,
плiнтусними i кутовими елементами в житлових
будiвлях по цеглi та бетону
                                             </t>
  </si>
  <si>
    <t>Плитка біла 600х600 elegante beigi jasna</t>
  </si>
  <si>
    <t>Плитка корольова 600х600 elegante beigi jasna</t>
  </si>
  <si>
    <t>Декор Sevilla</t>
  </si>
  <si>
    <t>Декор Grenada Blei</t>
  </si>
  <si>
    <t>Фріз  Malade</t>
  </si>
  <si>
    <t>Фріз  (кутик) Malade</t>
  </si>
  <si>
    <t xml:space="preserve">Церезит СМ-11 для плитки </t>
  </si>
  <si>
    <t xml:space="preserve">Установлення унiтазiв з безпосередньо
приєднаним бачком
                                  </t>
  </si>
  <si>
    <t>10к-т</t>
  </si>
  <si>
    <t xml:space="preserve">Унiтази </t>
  </si>
  <si>
    <t>Установлення раковин вбудованих та навісних</t>
  </si>
  <si>
    <t xml:space="preserve">Раковина підвісна </t>
  </si>
  <si>
    <t>Раковина вбудована в меблі</t>
  </si>
  <si>
    <t>Раковина вбудована в столешницю</t>
  </si>
  <si>
    <t>Дюбелi з калiброваною головкою [в обоймах] 2,
5х48,5 мм</t>
  </si>
  <si>
    <t>Каболка</t>
  </si>
  <si>
    <t>Шурупи з напiвкруглою головкою, дiаметр стрижня
6 мм, довжина 40 мм</t>
  </si>
  <si>
    <t>Олiфа натуральна</t>
  </si>
  <si>
    <t>Прокладки гумовi [пластина технiчна пресована]</t>
  </si>
  <si>
    <t>Очiс льняний</t>
  </si>
  <si>
    <t>Установлення душевих кабін</t>
  </si>
  <si>
    <t>Душова кабiна  зі скляною дверкою та колоною в
підвалі</t>
  </si>
  <si>
    <t xml:space="preserve">Душова кабiна  
                            </t>
  </si>
  <si>
    <t>Установлення сушарок для рук</t>
  </si>
  <si>
    <t>Електросушарка</t>
  </si>
  <si>
    <t>Установлення столешниці мармурової</t>
  </si>
  <si>
    <t>Столешниці мармурові</t>
  </si>
  <si>
    <t xml:space="preserve"> Роздiл 9. Стіни та перегородки  (оздоблення) </t>
  </si>
  <si>
    <t>Колони мармурові (8шт) -зал  1.3</t>
  </si>
  <si>
    <t>Улаштування тіла колони iз гiпсокартонних листiв</t>
  </si>
  <si>
    <t>Гiпсокартонне тіло колони</t>
  </si>
  <si>
    <t>Облицювання плитами з мармуру і травертину
[полірованого] товщиною 25 мм чотириграннних
колон при кількості плит в 1 м2, понад 12 до 15</t>
  </si>
  <si>
    <t>Церезіт CМ-115</t>
  </si>
  <si>
    <t>Мармурові вироби для колон</t>
  </si>
  <si>
    <t>Дверні укоси (портал) та арки</t>
  </si>
  <si>
    <t>Облицювання арок та укосів декоративним
каменем</t>
  </si>
  <si>
    <t>Декоративний камінь</t>
  </si>
  <si>
    <t>Дрiт латунний, дiаметр 1,5 мм</t>
  </si>
  <si>
    <t>Свердла з победітовим наконечником, діаметр 16
мм</t>
  </si>
  <si>
    <t>Просте штукатурення поверхонь стiн під
керамічну плитку цементно-вапняним або
цементним розчином по каменю та бетону</t>
  </si>
  <si>
    <t>Цвяхи будiвельнi з плоскою головкою 1,6х50 мм</t>
  </si>
  <si>
    <t>Гiпсовi в'яжучi Г-3</t>
  </si>
  <si>
    <t xml:space="preserve">Розчин готовий опоряджувальний цементно-
вапняковий 1:1:6
                                </t>
  </si>
  <si>
    <t>Високоякiсне штукатурення поверхонь стiн
всереденi будiвлi цементно-вапняним або
цементним розчином по каменю та бетону</t>
  </si>
  <si>
    <t>Шпатлювання стін шпаклiвкою</t>
  </si>
  <si>
    <t>Високоякiсне фарбування полiвiнiлацетатними
водоемульсiйними сумiшами стiн по збiрних
конструкцiях, пiдготовлених пiд фарбування</t>
  </si>
  <si>
    <t xml:space="preserve"> Фарба біла матова VELUER</t>
  </si>
  <si>
    <t>Високоякiсне фарбування "Tactite"</t>
  </si>
  <si>
    <t xml:space="preserve"> Фарба   "Tactite"</t>
  </si>
  <si>
    <t xml:space="preserve">Обклеювання стiн лiнкрустом
                                                      </t>
  </si>
  <si>
    <t>Лiнкруст</t>
  </si>
  <si>
    <t>Клей для лінкруста</t>
  </si>
  <si>
    <t>Облицювання цеглою кам'яних стiн, товщина
облицювання 0,25 цеглини</t>
  </si>
  <si>
    <t>Цегла керамiчна одинарна повнотiла лицьова,
розмiри 250х120х65 мм, марка М100</t>
  </si>
  <si>
    <t>Цегла керамiчна одинарна порожниста лицьова,
розмiри 250х120х65 мм, марка М100</t>
  </si>
  <si>
    <t>Цегла керамiчна одинарна порожниста лицьова,
розмiри 250х120х65 мм, марка М100 (фасонна)</t>
  </si>
  <si>
    <t>Фактурне оздоблення каменевою мозаїкою</t>
  </si>
  <si>
    <t xml:space="preserve">Фарба водно-дисперсiйна полiвiнiлацетатна ВД-
ВА-17 бiла
                    </t>
  </si>
  <si>
    <t>Лак полiакрiловий та на акрiлових сополiмерах АУ-
113, АК-113Ф</t>
  </si>
  <si>
    <t>Щебiнь декоративний iз природного каменю,
фракцiя 5-10 мм</t>
  </si>
  <si>
    <t>Молдинг поліуретановий</t>
  </si>
  <si>
    <t xml:space="preserve"> Роздiл 10. Підлоги </t>
  </si>
  <si>
    <t>Основи під покриття</t>
  </si>
  <si>
    <t>ТИП 1 (по грунту)-пл.284,65м2</t>
  </si>
  <si>
    <t>Улаштування гiдроiзоляцiї рулонними
матерiалами в два шари</t>
  </si>
  <si>
    <t>Склоруберойд гiдроiзоляцiйний з мiнеральною
засипкою С-РМ</t>
  </si>
  <si>
    <t>Улаштування теплоiзоляцiї та звукоiзоляцiї з
керамзитового гравiю</t>
  </si>
  <si>
    <t>Гравiй керамзитовий фракцiї 10-20 мм, марка М200</t>
  </si>
  <si>
    <t>Улаштування цементної стяжки товщиною 30
мм по щебеневiй основi</t>
  </si>
  <si>
    <t>Розчин готовий кладковий важкий цементний,
марка М150</t>
  </si>
  <si>
    <t xml:space="preserve">Улаштування обмазувальної гiдроiзоляцiї (2
шари)
                 </t>
  </si>
  <si>
    <t xml:space="preserve">Церезіт CR-65
                                  </t>
  </si>
  <si>
    <t>Улаштування цементної стяжки товщиною 40
мм по щебеневiй основi</t>
  </si>
  <si>
    <t xml:space="preserve">Стяжки самовиравнювальні з суміші Cerezit CN-
178, товщина 5 мм (10мм)
                                             </t>
  </si>
  <si>
    <t>Церезіт CN-178</t>
  </si>
  <si>
    <t>Улаштування покриття з керамiчних плиток</t>
  </si>
  <si>
    <t>Плитки керамiчнi для пiдлог загального
користування</t>
  </si>
  <si>
    <t>ТИП 2  (танцклас) -пл.=11,56м2</t>
  </si>
  <si>
    <t>Виготовлення каркасу</t>
  </si>
  <si>
    <t>Круги армованi абразивнi зачиснi, дiаметр 180х6
мм</t>
  </si>
  <si>
    <t>Кисень технiчний газоподiбний</t>
  </si>
  <si>
    <t>Електроди, дiаметр 4 мм, марка Э42А</t>
  </si>
  <si>
    <t>Покриття підлоги склом в два шари</t>
  </si>
  <si>
    <t>Мастика тiоколова будiвельного призначення КБ-0,
5</t>
  </si>
  <si>
    <t>Клей гумовий N88-Н</t>
  </si>
  <si>
    <t>Прокладка герметизувальна з ПВХ-В-80М</t>
  </si>
  <si>
    <t>Гума губчаста</t>
  </si>
  <si>
    <t>Скло  покривне</t>
  </si>
  <si>
    <t>Скло  тріплекс</t>
  </si>
  <si>
    <t>ТИП 3 -пл.58,93м2 (гараж,тамбур)</t>
  </si>
  <si>
    <t>Улаштування обмазувальної гiдроiзоляцiї (2
шари)</t>
  </si>
  <si>
    <t>Церезіт CR-65</t>
  </si>
  <si>
    <t>Улаштування суцiльної теплоiзоляцiї та
звукоiзоляцiї з плит або матiв мiнераловатних
або скловолокнистих</t>
  </si>
  <si>
    <t>Плити теплоізоляційні Стиродур,товщ 60мм</t>
  </si>
  <si>
    <t>Плити теплоізоляційні Стиродур,товщ 40мм</t>
  </si>
  <si>
    <t xml:space="preserve">Розчин готовий кладковий важкий цементний,
марка М150
                                      </t>
  </si>
  <si>
    <t>Стяжки самовиравнювальні з суміші Cerezit CN-
178, товщина 5 мм</t>
  </si>
  <si>
    <t>ТИП 4 -пл.548,36м2</t>
  </si>
  <si>
    <t xml:space="preserve">Улаштування обмазувальної гiдроiзоляцiї (2
шари)
                            </t>
  </si>
  <si>
    <t xml:space="preserve">Улаштування суцiльної теплоiзоляцiї та
звукоiзоляцiї з плит або матiв мiнераловатних
або скловолокнистих
                                        </t>
  </si>
  <si>
    <t xml:space="preserve">Стяжки самовиравнювальні з суміші Cerezit CN-
178, товщина 5 мм (10мм)
                                               </t>
  </si>
  <si>
    <t>Улаштування підлоги гладкої або
орнаментованої з полірованих плит мармурових,
кількість плит понад 10 до 20</t>
  </si>
  <si>
    <t>Плити накривнi iз мармуру(килим,  візерунок 1)</t>
  </si>
  <si>
    <t>Плити накривнi iз мармуру(килим,  візерунок 2)</t>
  </si>
  <si>
    <t>Плити накривнi iз мармуру (Travertino- 1варіант))</t>
  </si>
  <si>
    <t>Плити накривнi iз мармуру (килим білий)</t>
  </si>
  <si>
    <t>Окантовка мармурного килима</t>
  </si>
  <si>
    <t>ТИП 5 -пл.75,53м2 (санвузли)</t>
  </si>
  <si>
    <t>Плити теплоізоляційні Стиродур,товщ  30мм</t>
  </si>
  <si>
    <t>Улаштування цементної стяжки товщиною 30
мм</t>
  </si>
  <si>
    <t>Стяжки самовиравнювальні з суміші Cerezit CN-
178, товщина 5 мм (10мм)</t>
  </si>
  <si>
    <t>ТИП 65 -пл.107,38м2 (житлові кімнати)</t>
  </si>
  <si>
    <t xml:space="preserve">
Плити теплоізоляційні Стиродур,товщ  20мм</t>
  </si>
  <si>
    <t>Улаштування цементної стяжки товщиною 35
мм</t>
  </si>
  <si>
    <t>Улаштування пiд покриття пiдлоги основи iз
фанери</t>
  </si>
  <si>
    <t xml:space="preserve">Фанера водостійка
                                 </t>
  </si>
  <si>
    <t xml:space="preserve">Улаштування прокладної пароiзоляцiї в один шар
(підложка пробкова)
                                     </t>
  </si>
  <si>
    <t>Підложка пробкова</t>
  </si>
  <si>
    <t>Улаштування покриття з паркетних дощок</t>
  </si>
  <si>
    <t>Дошка паркетна</t>
  </si>
  <si>
    <t>Плинтуси</t>
  </si>
  <si>
    <t>Улаштування плiнтусiв з плиток керамiчних
(церезит і шпарування враховані при
улаштуванні підлоги)</t>
  </si>
  <si>
    <t>Плитки керамiчнi для плинтусів</t>
  </si>
  <si>
    <t>Улаштування плiнтусiв з мармуру</t>
  </si>
  <si>
    <t>Плiнтус мармурний</t>
  </si>
  <si>
    <t xml:space="preserve">Установлення дерев'яних плінтусів з кріпленням
до стін пластмасовими дюбелями
                                                           </t>
  </si>
  <si>
    <t>Плiнтуси з кріпленням</t>
  </si>
  <si>
    <t>Установлення дерев'яних кутиків з кріпленням
до стін пластмасовими дюбелями</t>
  </si>
  <si>
    <t>Дерев'яний кутик</t>
  </si>
  <si>
    <t>Навантаження смiття вручну на автоскиди</t>
  </si>
  <si>
    <t>1т</t>
  </si>
  <si>
    <t>Перевезення сміття до 30 км без навантаження</t>
  </si>
  <si>
    <t xml:space="preserve">  Разом прямі витрати по роздiлу 10, грн.</t>
  </si>
  <si>
    <t>Всього по вiддiлу 2, грн.</t>
  </si>
  <si>
    <t>Всього по вiддiлу 1-2, грн.</t>
  </si>
  <si>
    <t>Відділ 3. Опалення та вентиляція</t>
  </si>
  <si>
    <t xml:space="preserve"> Роздiл 1. Опалення </t>
  </si>
  <si>
    <t>Демонтаж радiаторiв для змінення системи
підкючення</t>
  </si>
  <si>
    <t>Перевiрка опалювальних приладiв на прогрiвання
з регулюванням (зміна системи підключення
існуючих радіаторів)</t>
  </si>
  <si>
    <t xml:space="preserve"> Н- образне підключення до радіаторів,кутове</t>
  </si>
  <si>
    <t>10м</t>
  </si>
  <si>
    <t>Прес-кутик  ТЕCЕ, 350мм. Мідний</t>
  </si>
  <si>
    <t>Кутик  з'єднувальний ТЕCЕ</t>
  </si>
  <si>
    <t>Труба ТЕСЕ, зовнiшнiй дiаметр 16 мм в бухтах</t>
  </si>
  <si>
    <t>Трубопроводи</t>
  </si>
  <si>
    <t>Прокладання трубопроводiв опалення із напiрних
полiетиленових труб дiаметром до 20 мм</t>
  </si>
  <si>
    <t>Труба Uponor MLC, зовнiшнiй дiаметр 16 мм в
бухтах</t>
  </si>
  <si>
    <t>Труба Uponor MLC, зовнiшнiй дiаметр 20 мм в
бухтах</t>
  </si>
  <si>
    <t xml:space="preserve">Трiйники рiвностороннi з полiетилену Uponor MLC,
16х16х16
                          </t>
  </si>
  <si>
    <t>Трiйники редукційний з полiетилену Uponor MLC,
16х20х16</t>
  </si>
  <si>
    <t xml:space="preserve">Трiйники редукційний з полiетилену Uponor MLC,
20х16х16
                          </t>
  </si>
  <si>
    <t>Трiйники редукційний з полiетилену Uponor MLC,
20х20х16</t>
  </si>
  <si>
    <t>Прес-кутик Uponor MLC, 350мм. 16х15</t>
  </si>
  <si>
    <t>Різьбовий адаптер Uponor MLC 3/4"внутр.-15</t>
  </si>
  <si>
    <t>Ізоляція трубопровідів</t>
  </si>
  <si>
    <t>Iзоляцiя трубопроводiв</t>
  </si>
  <si>
    <t>Труба-гофра д.18 мм</t>
  </si>
  <si>
    <t>Труба-гофра д.20 мм</t>
  </si>
  <si>
    <t>Гак подвійний</t>
  </si>
  <si>
    <t>Радіатори</t>
  </si>
  <si>
    <t>Установлення нагрiвачiв iндивiдуальних водяних
(радіаторів)</t>
  </si>
  <si>
    <t>Установлення радіаторів</t>
  </si>
  <si>
    <t xml:space="preserve">Радiатори з нижнім підключенням тип 22Е/500-800
Grandini
                                    </t>
  </si>
  <si>
    <t xml:space="preserve">Радiатори з нижнім підключенням тип 22Е/500-
1000  Grandini
                                  </t>
  </si>
  <si>
    <t xml:space="preserve">Радiатори з нижнім підключенням тип 22Е/500-
1200  Grandini
                             </t>
  </si>
  <si>
    <t xml:space="preserve">Радiатори з нижнім підключенням тип 22Е/300-
1400  Grandini
                         </t>
  </si>
  <si>
    <t>Радiатори з нижнім підключенням тип 22Е/500-
1400  Grandini</t>
  </si>
  <si>
    <t>Комплект клапанів і арматури</t>
  </si>
  <si>
    <t>Термоголовка з вкладишем</t>
  </si>
  <si>
    <t>Відділ 4. Водопостачання та каналiзацiя</t>
  </si>
  <si>
    <t>Всього по вiддiлу 3, грн.</t>
  </si>
  <si>
    <t>Всього по вiддiлу 1-3, грн.</t>
  </si>
  <si>
    <t xml:space="preserve"> Роздiл 1. Водопостачання </t>
  </si>
  <si>
    <t>Прокладання трубопроводiв водопостачання з
напiрних полiетиленових труб дiаметром 20 мм</t>
  </si>
  <si>
    <t>Труба  ПП, дiаметр 20 мм</t>
  </si>
  <si>
    <t>Трiйник ПП, 20х20х20</t>
  </si>
  <si>
    <t>Фланцевий  з'єднувач ПП 20-1/2" внутр.</t>
  </si>
  <si>
    <t xml:space="preserve">Хомут (Ду20)+дюбель
                                     </t>
  </si>
  <si>
    <t>Шпилька</t>
  </si>
  <si>
    <t xml:space="preserve"> Роздiл 2. Каналiзацiя </t>
  </si>
  <si>
    <t>Прокладання трубопроводiв каналiзацiї з
полiетиленових труб дiаметром 100 мм</t>
  </si>
  <si>
    <t>Труба пластикова, канализаційна,  зовнiшнiй
дiаметр 100 мм</t>
  </si>
  <si>
    <t>Прокладання трубопроводiв каналiзацiї з
полiетиленових труб дiаметром 32мм и 50 мм</t>
  </si>
  <si>
    <t>Труба пластикова, канализаційна, зовнiшнiй
дiаметр 32 мм</t>
  </si>
  <si>
    <t>Труби напiрнi з полiетилену низького тиску, тип
середнiй, зовнiшнiй дiаметр 50 мм</t>
  </si>
  <si>
    <t>Трiйник пластиковий, Ду50-Ду50-90 град</t>
  </si>
  <si>
    <t>Відвелення пластикове, Ду32*90 град</t>
  </si>
  <si>
    <t>Відвелення пластикове, Ду50*90 град</t>
  </si>
  <si>
    <t>Відвелення пластикове, Ду100*90 град</t>
  </si>
  <si>
    <t>Хомут (Ду100)+дюбель</t>
  </si>
  <si>
    <t>Хомут (Ду50)+дюбель</t>
  </si>
  <si>
    <t>Установлення насосiв повишаючих каналізаційних</t>
  </si>
  <si>
    <t>Насоси  повишаючі каналізаційні Sololift WC-3</t>
  </si>
  <si>
    <t>Всього по роздiлу 2, грн.</t>
  </si>
  <si>
    <t>Всього по вiддiлу 1-4, грн.</t>
  </si>
  <si>
    <t>Відділ 5. Електроосвiтлення</t>
  </si>
  <si>
    <t xml:space="preserve"> Роздiл 1. Провода і кабелі </t>
  </si>
  <si>
    <t>Монтаж металорукава Д 22</t>
  </si>
  <si>
    <t>Металорукав, дiаметр 22 мм</t>
  </si>
  <si>
    <t>Затягування першого проводу перерiзом до 16
мм2 в труби</t>
  </si>
  <si>
    <t>Прокладання кабелю на скобах</t>
  </si>
  <si>
    <t>1000м</t>
  </si>
  <si>
    <t>Трижильний кабель перерiзом 3.1,5мм2 ВВГнг</t>
  </si>
  <si>
    <t>Трижильний кабель  перерiзом 3.2,5мм2 ВВГнг</t>
  </si>
  <si>
    <t>Трижильний кабель  перерiзом 5.4мм2 ВВГнг</t>
  </si>
  <si>
    <t>Коробка установочна</t>
  </si>
  <si>
    <t>коробка</t>
  </si>
  <si>
    <t>Коробка розподiльна настiнна для кабеля в
пластмасовiй оболонцi</t>
  </si>
  <si>
    <t xml:space="preserve">Коробка розподiльна </t>
  </si>
  <si>
    <t xml:space="preserve"> Роздiл 2. Силове електрообладнання </t>
  </si>
  <si>
    <t>Установлення щиткiв освiтлювальних групових
масою до 3 кг у готовiй нiшi або на стiнi</t>
  </si>
  <si>
    <t>Щиток поверховий</t>
  </si>
  <si>
    <t>Установлення вимикачiв та перемикачiв пакетних
2-х i 3-х полюсних на струм до 100 А</t>
  </si>
  <si>
    <t>Вимикач автоматичний  3Ф  40 А</t>
  </si>
  <si>
    <t>Установлення вимикачiв та перемикачiв пакетних
2-х i 3-х полюсних на струм до 25 А</t>
  </si>
  <si>
    <t>Вимикач автоматичний  3Ф  20 А</t>
  </si>
  <si>
    <t>Вимикач автоматичний  1Ф  16 А</t>
  </si>
  <si>
    <t>Вимикач автоматичний  1Ф  20 А</t>
  </si>
  <si>
    <t>Вартість супутніх матеріалів для монтажа ЕО</t>
  </si>
  <si>
    <t xml:space="preserve">  Разом прямі витрати по роздiлу 2, грн.</t>
  </si>
  <si>
    <t xml:space="preserve"> Роздiл 3. Світильники </t>
  </si>
  <si>
    <t>Установлення вимикачiв з рамками</t>
  </si>
  <si>
    <t>Одноклавішний вимикач  з рамками Legrand
Valena)</t>
  </si>
  <si>
    <t>Двоклавішний вимикач  з рамками  (Legrand
Valena)</t>
  </si>
  <si>
    <t>Прохідний вимикач  з рамками  (Legrand Valena)</t>
  </si>
  <si>
    <t>Установлення штепсельних розеток з рамками</t>
  </si>
  <si>
    <t>Розетки одинарні з рамками (Legrand Valena)</t>
  </si>
  <si>
    <t>Розетки подвійні з рамками (Legrand Valena)</t>
  </si>
  <si>
    <t>Розетки трійні з рамками (Legrand Valena)</t>
  </si>
  <si>
    <t>Розетна група  1   з рамками (Legrand Valena)</t>
  </si>
  <si>
    <t>Розетна група  2   з рамками (Legrand Valena)</t>
  </si>
  <si>
    <t>Розетна група  3   з рамками (Legrand Valena)</t>
  </si>
  <si>
    <t>Розетна група  5   з рамками (Legrand Valena)</t>
  </si>
  <si>
    <t>Люстри та пiдвiси, кiлькiсть ламп розжарювання
до 30</t>
  </si>
  <si>
    <t>Люстра пристельова ravlo (арт.842/8)</t>
  </si>
  <si>
    <t>Люстра   ravlo (арт.827/11)</t>
  </si>
  <si>
    <t xml:space="preserve">Люстра пристельова voltolina/Mosca </t>
  </si>
  <si>
    <t>Люстра пристельова voltolina/PEGASO</t>
  </si>
  <si>
    <t>Люстра пристельова voltolina/Roma</t>
  </si>
  <si>
    <t>Люстра пристельова voltolina/Setat 8</t>
  </si>
  <si>
    <t>Люстра пристельова voltolina/Setat 6</t>
  </si>
  <si>
    <t>Люстра  voltolina/Setat 15</t>
  </si>
  <si>
    <t>Люстра  schonbek  Eguinoxe  2716</t>
  </si>
  <si>
    <t>Люстра schonbe  Eguinoxe  2712</t>
  </si>
  <si>
    <t>Монтаж свiтильника ущiльненого
напiвгерметичного для ламп розжарювання</t>
  </si>
  <si>
    <t xml:space="preserve">Накладний свiтильник </t>
  </si>
  <si>
    <t xml:space="preserve">Вбудований  в гіпсокартон свiтильник </t>
  </si>
  <si>
    <t xml:space="preserve">Вбудований  в вологостійкий гіпсокартон
свiтильник </t>
  </si>
  <si>
    <t xml:space="preserve">Вбудований  в меблі свiтильник </t>
  </si>
  <si>
    <t xml:space="preserve">Вбудований  для кухні свiтильник </t>
  </si>
  <si>
    <t>Монтаж свiтильникiв для люмiнесцентних ламп,
якi встановлюються на штирах, кiлькiсть ламп
1 шт</t>
  </si>
  <si>
    <t>Люмiнесцентнийні свiтильник  настінний</t>
  </si>
  <si>
    <t>Монтаж свiтильникiв для люмiнесцентних ламп,
якi встановлюються в пiдвiсних стелях,
кiлькiсть ламп до 4 шт</t>
  </si>
  <si>
    <t>Люмiнесцентнийні свiтильник  стельовий</t>
  </si>
  <si>
    <t>Люмiнесцентний  свiтильник  стельовий
(растровий)</t>
  </si>
  <si>
    <t>Монтаж бра для ламп розжарювання</t>
  </si>
  <si>
    <t>Бра</t>
  </si>
  <si>
    <t>Вивід кабеля в підлозі (з запасом на 3500 мм)</t>
  </si>
  <si>
    <t xml:space="preserve">Вивід кабеля </t>
  </si>
  <si>
    <t xml:space="preserve">Установлення вентиляторiв у квартирах
[витяжка]
                         </t>
  </si>
  <si>
    <t>Свердлення отворiв в цегляних стiнах, дiаметр
отвору до 20 мм</t>
  </si>
  <si>
    <t>Вентилятори  100 вентс (витяжка з с/в) в комплекті</t>
  </si>
  <si>
    <t>Всього по вiддiлу 5, грн.</t>
  </si>
  <si>
    <t>Зовнішній блок DAIKIN RXYQ34P9 (16+18)</t>
  </si>
  <si>
    <t>к-кт</t>
  </si>
  <si>
    <t>Внутрішній блок FXAQ15P</t>
  </si>
  <si>
    <t>Внутрішній блок FXAQ20P</t>
  </si>
  <si>
    <t>Внутрішній блок FXAQ25Р</t>
  </si>
  <si>
    <t>Внутрішній блок FXAQ32P</t>
  </si>
  <si>
    <t>Внутрішній блок FXAQ50P</t>
  </si>
  <si>
    <t>Внутрішній блок FXAQ63P</t>
  </si>
  <si>
    <t>Внутрішній блок FXAQ25А</t>
  </si>
  <si>
    <t>Внутрішній блок FXAQ40А</t>
  </si>
  <si>
    <t>Внутрішній блок FXAQ50А</t>
  </si>
  <si>
    <t>Пульт керування</t>
  </si>
  <si>
    <t>Мідний розгалуджувач KHRQ22M20T</t>
  </si>
  <si>
    <t>Мідний розгалуджувач KHRQ22M29T9</t>
  </si>
  <si>
    <t>Мідний розгалуджувач KHRQ22M64T</t>
  </si>
  <si>
    <t>Мідний розгалуджувач KHRQ22M75T</t>
  </si>
  <si>
    <t>Мідний розгалуджувач BHFQ22P1007</t>
  </si>
  <si>
    <t>Припливно-витяжна установка ПВ1 L=4420/3180м3/год з автоматикою та частотними регуляторами</t>
  </si>
  <si>
    <t>Витяжний вентилятор ABV 50-30/22-4D(гараж)</t>
  </si>
  <si>
    <t>Витяжний вентилятор ABV 60-30/28-4D(кухня)</t>
  </si>
  <si>
    <t>Витяжний вентилятор ВЕНТС ТТ 250</t>
  </si>
  <si>
    <t>Витяжний вентилятор ВЕНТС 125 ЛД зі зворотним клапаном</t>
  </si>
  <si>
    <t>Монтаж витяжних вентиляторів(з витратними матеріалами та комплектуючими)</t>
  </si>
  <si>
    <t>Монтаж припливно-витяжної установки(з витратними матеріалами та комплектуючими)</t>
  </si>
  <si>
    <t>Монтаж внутрішнього блоку(з витратними матеріалами та комплектуючими)</t>
  </si>
  <si>
    <t>Монтаж зовнішнього блоку(з витратними матеріалами та комплектуючими)</t>
  </si>
  <si>
    <t>Зовнішній блок 2MXS40</t>
  </si>
  <si>
    <t>Внутрішній блок FTXS20</t>
  </si>
  <si>
    <t>Витяжний вентилятор ВЕНТС 125ЛД зі зворотнім клапаном</t>
  </si>
  <si>
    <t>Відділ 6 Вентиляція та кондиціювання</t>
  </si>
  <si>
    <t>Розділ 1 Кондиціювання</t>
  </si>
  <si>
    <t>Всього по роздiлу 1, грн.</t>
  </si>
  <si>
    <t>Розділ 2 Вентиляція</t>
  </si>
  <si>
    <t>Всього по розділу 2,грн</t>
  </si>
  <si>
    <t>Розділ 3 Вентиляція та кондиціювання гостьового дому</t>
  </si>
  <si>
    <t>Всього по розділу 3,грн</t>
  </si>
  <si>
    <t>Всього по відділу 6</t>
  </si>
  <si>
    <t>Відділ 7 Підігрів покрівлі та вхідної доріжки</t>
  </si>
  <si>
    <t>Підігрів покрівлі</t>
  </si>
  <si>
    <t>Підігрів вхідної доріжки</t>
  </si>
  <si>
    <t>об-т</t>
  </si>
  <si>
    <t>Всього по відділу 7</t>
  </si>
  <si>
    <t>Всього по вiддiлу 1-7, грн.</t>
  </si>
  <si>
    <t>Непередбачені витрати - 3%</t>
  </si>
  <si>
    <t>Рентабельність - 10%</t>
  </si>
  <si>
    <t>Транспортні витрати - 5%</t>
  </si>
  <si>
    <t>Разом по кошторису тис.грн. З НДС</t>
  </si>
  <si>
    <t>Блоки дверні однопольні в комплекті з замками та фурнітурою (Модуль 1)</t>
  </si>
  <si>
    <t>Блоки дверні однопольні в комплекті з замками та фурнітурою (Модуль 3)</t>
  </si>
  <si>
    <t>Установлення ламінованих дверних блоків із
застосуванням анкерів і монтажної піни,(Модуль 1,3 та арки)</t>
  </si>
  <si>
    <t>Перегородка зі скла в металевій рамі</t>
  </si>
  <si>
    <t>Монтаж перегородок зi склiнням в деревяній рамі</t>
  </si>
  <si>
    <t>Монтаж перегородок зi склiнням в металевій рамі</t>
  </si>
  <si>
    <t>Арки</t>
  </si>
  <si>
    <t>Улаштування покриття з керамічної плитки на терасі</t>
  </si>
  <si>
    <t>Керамічна плитка</t>
  </si>
  <si>
    <t>Мозаїка</t>
  </si>
  <si>
    <t>Розетна група  4   з рамками (Legrand Valena)</t>
  </si>
  <si>
    <t>Решітка вентиляційна</t>
  </si>
  <si>
    <t>Авторський нагляд - 2%</t>
  </si>
  <si>
    <t xml:space="preserve"> Роздiл 5. Сходи</t>
  </si>
  <si>
    <t>Встановлення кованої огорожи</t>
  </si>
  <si>
    <t>Кована огорожа</t>
  </si>
  <si>
    <t>Адміністративні витрати -1 %</t>
  </si>
  <si>
    <t>Улаштування сходів з мармуру</t>
  </si>
  <si>
    <t>Плити накривні з мармуру</t>
  </si>
  <si>
    <t>м/п</t>
  </si>
  <si>
    <t>100м/п</t>
  </si>
  <si>
    <t>Двері вхідні броньовані в комплекті з замками та
фурнітурою (Модуль2) та деревяними накладками</t>
  </si>
  <si>
    <t>Двері вхідні броньовані в комплекті з замками та
фурнітурою (Модуль2) та деревяними рiзними накладками</t>
  </si>
  <si>
    <t>При виконанні робіт, виконавець може надати знижку на матеріали до 10%</t>
  </si>
  <si>
    <t>Організація, що складає кошторис, має право запропонувати перелік робіт та матеріалів в рамках розділу існуючого кошторису.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</si>
</sst>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0_ ;\-#,##0.00\ "/>
    <numFmt numFmtId="190" formatCode="#,##0.00_ ;[Red]\-#,##0.00\ "/>
    <numFmt numFmtId="191" formatCode="[$-422]d\ mmmm\ yyyy&quot; р.&quot;"/>
    <numFmt numFmtId="192" formatCode="0.00000000"/>
    <numFmt numFmtId="193" formatCode="0.0000000"/>
    <numFmt numFmtId="194" formatCode="0.000000"/>
    <numFmt numFmtId="195" formatCode="#,##0.0"/>
    <numFmt numFmtId="196" formatCode="#,##0.0_ ;[Red]\-#,##0.0\ "/>
    <numFmt numFmtId="197" formatCode="#,##0_ ;[Red]\-#,##0\ "/>
    <numFmt numFmtId="198" formatCode="_-* #,##0.00[$₴-422]_-;\-* #,##0.00[$₴-422]_-;_-* &quot;-&quot;??[$₴-422]_-;_-@_-"/>
    <numFmt numFmtId="199" formatCode="_-* #,##0.00\ [$UAH]_-;\-* #,##0.00\ [$UAH]_-;_-* &quot;-&quot;??\ [$UAH]_-;_-@_-"/>
  </numFmts>
  <fonts count="77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sz val="10"/>
      <color indexed="10"/>
      <name val="Arial Cyr"/>
      <family val="0"/>
    </font>
    <font>
      <b/>
      <i/>
      <sz val="11"/>
      <color indexed="9"/>
      <name val="Arial Cyr"/>
      <family val="0"/>
    </font>
    <font>
      <b/>
      <i/>
      <u val="single"/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42"/>
      <name val="Arial Cyr"/>
      <family val="0"/>
    </font>
    <font>
      <sz val="11"/>
      <color indexed="42"/>
      <name val="Arial Cyr"/>
      <family val="0"/>
    </font>
    <font>
      <sz val="10"/>
      <color indexed="9"/>
      <name val="Arial Cyr"/>
      <family val="2"/>
    </font>
    <font>
      <sz val="11"/>
      <color indexed="9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name val="Arial"/>
      <family val="2"/>
    </font>
    <font>
      <b/>
      <u val="single"/>
      <sz val="11"/>
      <name val="Arial Cyr"/>
      <family val="2"/>
    </font>
    <font>
      <i/>
      <sz val="11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sz val="14"/>
      <color indexed="10"/>
      <name val="Arial Cyr"/>
      <family val="0"/>
    </font>
    <font>
      <i/>
      <sz val="10"/>
      <name val="Arial Cyr"/>
      <family val="0"/>
    </font>
    <font>
      <sz val="14"/>
      <name val="Arial"/>
      <family val="2"/>
    </font>
    <font>
      <b/>
      <sz val="14"/>
      <color indexed="10"/>
      <name val="Arial Cyr"/>
      <family val="0"/>
    </font>
    <font>
      <b/>
      <i/>
      <sz val="14"/>
      <name val="Arial Cyr"/>
      <family val="0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" fillId="0" borderId="14" xfId="0" applyFont="1" applyBorder="1" applyAlignment="1">
      <alignment/>
    </xf>
    <xf numFmtId="1" fontId="7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2" fontId="1" fillId="33" borderId="16" xfId="0" applyNumberFormat="1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right" vertical="center"/>
    </xf>
    <xf numFmtId="2" fontId="4" fillId="33" borderId="17" xfId="0" applyNumberFormat="1" applyFont="1" applyFill="1" applyBorder="1" applyAlignment="1">
      <alignment horizontal="right" vertical="center"/>
    </xf>
    <xf numFmtId="2" fontId="0" fillId="34" borderId="0" xfId="0" applyNumberFormat="1" applyFont="1" applyFill="1" applyAlignment="1">
      <alignment horizontal="center"/>
    </xf>
    <xf numFmtId="0" fontId="0" fillId="0" borderId="18" xfId="0" applyFont="1" applyBorder="1" applyAlignment="1">
      <alignment/>
    </xf>
    <xf numFmtId="1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1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181" fontId="0" fillId="0" borderId="0" xfId="0" applyNumberFormat="1" applyFont="1" applyFill="1" applyAlignment="1">
      <alignment horizontal="center"/>
    </xf>
    <xf numFmtId="181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2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right" vertical="center"/>
    </xf>
    <xf numFmtId="1" fontId="16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16" xfId="0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80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190" fontId="22" fillId="0" borderId="0" xfId="0" applyNumberFormat="1" applyFont="1" applyAlignment="1">
      <alignment horizontal="center" vertical="center"/>
    </xf>
    <xf numFmtId="190" fontId="2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9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6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36" borderId="0" xfId="0" applyFont="1" applyFill="1" applyAlignment="1">
      <alignment/>
    </xf>
    <xf numFmtId="19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Alignment="1">
      <alignment horizontal="center" vertical="center"/>
    </xf>
    <xf numFmtId="0" fontId="2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0" fontId="22" fillId="0" borderId="0" xfId="0" applyNumberFormat="1" applyFont="1" applyFill="1" applyAlignment="1">
      <alignment horizontal="center" vertical="center"/>
    </xf>
    <xf numFmtId="0" fontId="25" fillId="37" borderId="0" xfId="0" applyFont="1" applyFill="1" applyBorder="1" applyAlignment="1">
      <alignment/>
    </xf>
    <xf numFmtId="0" fontId="25" fillId="37" borderId="2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5" fillId="36" borderId="0" xfId="0" applyFont="1" applyFill="1" applyAlignment="1">
      <alignment vertical="center"/>
    </xf>
    <xf numFmtId="0" fontId="0" fillId="0" borderId="2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90" fontId="0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190" fontId="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90" fontId="2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/>
    </xf>
    <xf numFmtId="1" fontId="29" fillId="39" borderId="20" xfId="0" applyNumberFormat="1" applyFont="1" applyFill="1" applyBorder="1" applyAlignment="1">
      <alignment horizontal="center" vertical="center"/>
    </xf>
    <xf numFmtId="2" fontId="0" fillId="39" borderId="20" xfId="0" applyNumberFormat="1" applyFont="1" applyFill="1" applyBorder="1" applyAlignment="1">
      <alignment horizontal="center" vertical="center"/>
    </xf>
    <xf numFmtId="2" fontId="1" fillId="39" borderId="20" xfId="0" applyNumberFormat="1" applyFont="1" applyFill="1" applyBorder="1" applyAlignment="1">
      <alignment horizontal="center" vertical="center" wrapText="1"/>
    </xf>
    <xf numFmtId="181" fontId="0" fillId="39" borderId="20" xfId="0" applyNumberFormat="1" applyFont="1" applyFill="1" applyBorder="1" applyAlignment="1">
      <alignment horizontal="center" vertical="center" wrapText="1"/>
    </xf>
    <xf numFmtId="182" fontId="0" fillId="39" borderId="20" xfId="0" applyNumberFormat="1" applyFont="1" applyFill="1" applyBorder="1" applyAlignment="1">
      <alignment horizontal="center" vertical="center" wrapText="1"/>
    </xf>
    <xf numFmtId="180" fontId="0" fillId="39" borderId="20" xfId="0" applyNumberFormat="1" applyFont="1" applyFill="1" applyBorder="1" applyAlignment="1">
      <alignment horizontal="center" vertical="center" wrapText="1"/>
    </xf>
    <xf numFmtId="181" fontId="0" fillId="0" borderId="20" xfId="0" applyNumberFormat="1" applyFont="1" applyFill="1" applyBorder="1" applyAlignment="1">
      <alignment horizontal="center" vertical="center"/>
    </xf>
    <xf numFmtId="180" fontId="0" fillId="39" borderId="20" xfId="0" applyNumberFormat="1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/>
    </xf>
    <xf numFmtId="182" fontId="0" fillId="39" borderId="20" xfId="0" applyNumberFormat="1" applyFont="1" applyFill="1" applyBorder="1" applyAlignment="1">
      <alignment horizontal="center" vertical="center"/>
    </xf>
    <xf numFmtId="183" fontId="0" fillId="39" borderId="20" xfId="0" applyNumberFormat="1" applyFont="1" applyFill="1" applyBorder="1" applyAlignment="1">
      <alignment horizontal="center" vertical="center"/>
    </xf>
    <xf numFmtId="1" fontId="10" fillId="40" borderId="20" xfId="0" applyNumberFormat="1" applyFont="1" applyFill="1" applyBorder="1" applyAlignment="1">
      <alignment horizontal="center" vertical="center" wrapText="1"/>
    </xf>
    <xf numFmtId="1" fontId="29" fillId="39" borderId="20" xfId="0" applyNumberFormat="1" applyFont="1" applyFill="1" applyBorder="1" applyAlignment="1">
      <alignment horizontal="center" vertical="center" wrapText="1"/>
    </xf>
    <xf numFmtId="194" fontId="29" fillId="39" borderId="20" xfId="0" applyNumberFormat="1" applyFont="1" applyFill="1" applyBorder="1" applyAlignment="1">
      <alignment horizontal="center" vertical="center"/>
    </xf>
    <xf numFmtId="0" fontId="29" fillId="39" borderId="20" xfId="0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2" fontId="29" fillId="39" borderId="20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80" fontId="29" fillId="39" borderId="20" xfId="0" applyNumberFormat="1" applyFont="1" applyFill="1" applyBorder="1" applyAlignment="1">
      <alignment horizontal="center" vertical="center" wrapText="1"/>
    </xf>
    <xf numFmtId="182" fontId="29" fillId="39" borderId="20" xfId="0" applyNumberFormat="1" applyFont="1" applyFill="1" applyBorder="1" applyAlignment="1">
      <alignment horizontal="center" vertical="center" wrapText="1"/>
    </xf>
    <xf numFmtId="182" fontId="29" fillId="0" borderId="20" xfId="0" applyNumberFormat="1" applyFont="1" applyFill="1" applyBorder="1" applyAlignment="1">
      <alignment horizontal="center" vertical="center" wrapText="1"/>
    </xf>
    <xf numFmtId="181" fontId="29" fillId="39" borderId="20" xfId="0" applyNumberFormat="1" applyFont="1" applyFill="1" applyBorder="1" applyAlignment="1">
      <alignment horizontal="center" vertical="center" wrapText="1"/>
    </xf>
    <xf numFmtId="183" fontId="29" fillId="39" borderId="20" xfId="0" applyNumberFormat="1" applyFont="1" applyFill="1" applyBorder="1" applyAlignment="1">
      <alignment horizontal="center" vertical="center" wrapText="1"/>
    </xf>
    <xf numFmtId="2" fontId="37" fillId="39" borderId="20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Fill="1" applyBorder="1" applyAlignment="1">
      <alignment horizontal="center" vertical="center" wrapText="1"/>
    </xf>
    <xf numFmtId="0" fontId="0" fillId="41" borderId="20" xfId="0" applyFont="1" applyFill="1" applyBorder="1" applyAlignment="1">
      <alignment horizontal="center" vertical="center" wrapText="1"/>
    </xf>
    <xf numFmtId="194" fontId="29" fillId="0" borderId="20" xfId="0" applyNumberFormat="1" applyFont="1" applyFill="1" applyBorder="1" applyAlignment="1">
      <alignment horizontal="center" vertical="center" wrapText="1"/>
    </xf>
    <xf numFmtId="183" fontId="29" fillId="0" borderId="20" xfId="0" applyNumberFormat="1" applyFont="1" applyFill="1" applyBorder="1" applyAlignment="1">
      <alignment horizontal="center" vertical="center" wrapText="1"/>
    </xf>
    <xf numFmtId="2" fontId="0" fillId="41" borderId="20" xfId="0" applyNumberFormat="1" applyFont="1" applyFill="1" applyBorder="1" applyAlignment="1">
      <alignment horizontal="center" vertical="center" wrapText="1"/>
    </xf>
    <xf numFmtId="182" fontId="38" fillId="41" borderId="20" xfId="0" applyNumberFormat="1" applyFont="1" applyFill="1" applyBorder="1" applyAlignment="1">
      <alignment horizontal="center" vertical="center" wrapText="1"/>
    </xf>
    <xf numFmtId="182" fontId="0" fillId="41" borderId="20" xfId="0" applyNumberFormat="1" applyFont="1" applyFill="1" applyBorder="1" applyAlignment="1">
      <alignment horizontal="center" vertical="center" wrapText="1"/>
    </xf>
    <xf numFmtId="0" fontId="38" fillId="41" borderId="20" xfId="0" applyFont="1" applyFill="1" applyBorder="1" applyAlignment="1">
      <alignment horizontal="center" vertical="center" wrapText="1"/>
    </xf>
    <xf numFmtId="183" fontId="0" fillId="39" borderId="20" xfId="0" applyNumberFormat="1" applyFont="1" applyFill="1" applyBorder="1" applyAlignment="1">
      <alignment horizontal="center" vertical="center" wrapText="1"/>
    </xf>
    <xf numFmtId="3" fontId="0" fillId="39" borderId="20" xfId="0" applyNumberFormat="1" applyFont="1" applyFill="1" applyBorder="1" applyAlignment="1">
      <alignment horizontal="center" vertical="center" wrapText="1"/>
    </xf>
    <xf numFmtId="0" fontId="38" fillId="39" borderId="20" xfId="0" applyFont="1" applyFill="1" applyBorder="1" applyAlignment="1">
      <alignment horizontal="center" vertical="center" wrapText="1"/>
    </xf>
    <xf numFmtId="2" fontId="38" fillId="39" borderId="20" xfId="0" applyNumberFormat="1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181" fontId="0" fillId="42" borderId="20" xfId="0" applyNumberFormat="1" applyFont="1" applyFill="1" applyBorder="1" applyAlignment="1">
      <alignment horizontal="center" vertical="center" wrapText="1"/>
    </xf>
    <xf numFmtId="182" fontId="0" fillId="42" borderId="20" xfId="0" applyNumberFormat="1" applyFont="1" applyFill="1" applyBorder="1" applyAlignment="1">
      <alignment horizontal="center" vertical="center" wrapText="1"/>
    </xf>
    <xf numFmtId="3" fontId="29" fillId="39" borderId="20" xfId="0" applyNumberFormat="1" applyFont="1" applyFill="1" applyBorder="1" applyAlignment="1">
      <alignment horizontal="center" vertical="center" wrapText="1"/>
    </xf>
    <xf numFmtId="3" fontId="0" fillId="42" borderId="20" xfId="0" applyNumberFormat="1" applyFont="1" applyFill="1" applyBorder="1" applyAlignment="1">
      <alignment horizontal="center" vertical="center" wrapText="1"/>
    </xf>
    <xf numFmtId="2" fontId="0" fillId="42" borderId="20" xfId="0" applyNumberFormat="1" applyFont="1" applyFill="1" applyBorder="1" applyAlignment="1">
      <alignment horizontal="center" vertical="center" wrapText="1"/>
    </xf>
    <xf numFmtId="1" fontId="0" fillId="39" borderId="20" xfId="0" applyNumberFormat="1" applyFont="1" applyFill="1" applyBorder="1" applyAlignment="1">
      <alignment horizontal="center" vertical="center" wrapText="1"/>
    </xf>
    <xf numFmtId="1" fontId="38" fillId="39" borderId="20" xfId="0" applyNumberFormat="1" applyFont="1" applyFill="1" applyBorder="1" applyAlignment="1">
      <alignment horizontal="center" vertical="center" wrapText="1"/>
    </xf>
    <xf numFmtId="0" fontId="0" fillId="39" borderId="20" xfId="0" applyNumberFormat="1" applyFont="1" applyFill="1" applyBorder="1" applyAlignment="1">
      <alignment horizontal="center" vertical="center" wrapText="1"/>
    </xf>
    <xf numFmtId="0" fontId="29" fillId="42" borderId="20" xfId="0" applyFont="1" applyFill="1" applyBorder="1" applyAlignment="1">
      <alignment horizontal="center" vertical="center" wrapText="1"/>
    </xf>
    <xf numFmtId="180" fontId="0" fillId="42" borderId="20" xfId="0" applyNumberFormat="1" applyFont="1" applyFill="1" applyBorder="1" applyAlignment="1">
      <alignment horizontal="center" vertical="center" wrapText="1"/>
    </xf>
    <xf numFmtId="1" fontId="0" fillId="42" borderId="20" xfId="0" applyNumberFormat="1" applyFont="1" applyFill="1" applyBorder="1" applyAlignment="1">
      <alignment horizontal="center" vertical="center" wrapText="1"/>
    </xf>
    <xf numFmtId="1" fontId="10" fillId="43" borderId="20" xfId="0" applyNumberFormat="1" applyFont="1" applyFill="1" applyBorder="1" applyAlignment="1">
      <alignment horizontal="center" vertical="center" wrapText="1"/>
    </xf>
    <xf numFmtId="181" fontId="10" fillId="43" borderId="20" xfId="0" applyNumberFormat="1" applyFont="1" applyFill="1" applyBorder="1" applyAlignment="1">
      <alignment horizontal="center" vertical="center" wrapText="1"/>
    </xf>
    <xf numFmtId="0" fontId="10" fillId="43" borderId="20" xfId="0" applyFont="1" applyFill="1" applyBorder="1" applyAlignment="1">
      <alignment horizontal="center" vertical="center" wrapText="1"/>
    </xf>
    <xf numFmtId="182" fontId="10" fillId="43" borderId="20" xfId="0" applyNumberFormat="1" applyFont="1" applyFill="1" applyBorder="1" applyAlignment="1">
      <alignment horizontal="center" vertical="center" wrapText="1"/>
    </xf>
    <xf numFmtId="2" fontId="10" fillId="43" borderId="20" xfId="0" applyNumberFormat="1" applyFont="1" applyFill="1" applyBorder="1" applyAlignment="1">
      <alignment horizontal="center" vertical="center" wrapText="1"/>
    </xf>
    <xf numFmtId="1" fontId="0" fillId="40" borderId="20" xfId="0" applyNumberFormat="1" applyFont="1" applyFill="1" applyBorder="1" applyAlignment="1">
      <alignment horizontal="center" vertical="center" wrapText="1"/>
    </xf>
    <xf numFmtId="182" fontId="38" fillId="42" borderId="20" xfId="0" applyNumberFormat="1" applyFont="1" applyFill="1" applyBorder="1" applyAlignment="1">
      <alignment horizontal="center" vertical="center"/>
    </xf>
    <xf numFmtId="4" fontId="0" fillId="39" borderId="20" xfId="0" applyNumberFormat="1" applyFont="1" applyFill="1" applyBorder="1" applyAlignment="1">
      <alignment horizontal="center" vertical="center" wrapText="1"/>
    </xf>
    <xf numFmtId="4" fontId="10" fillId="44" borderId="20" xfId="0" applyNumberFormat="1" applyFont="1" applyFill="1" applyBorder="1" applyAlignment="1">
      <alignment horizontal="center" vertical="center" wrapText="1"/>
    </xf>
    <xf numFmtId="181" fontId="10" fillId="44" borderId="20" xfId="0" applyNumberFormat="1" applyFont="1" applyFill="1" applyBorder="1" applyAlignment="1">
      <alignment horizontal="center" vertical="center" wrapText="1"/>
    </xf>
    <xf numFmtId="0" fontId="10" fillId="44" borderId="20" xfId="0" applyFont="1" applyFill="1" applyBorder="1" applyAlignment="1">
      <alignment horizontal="center" vertical="center" wrapText="1"/>
    </xf>
    <xf numFmtId="2" fontId="10" fillId="44" borderId="20" xfId="0" applyNumberFormat="1" applyFont="1" applyFill="1" applyBorder="1" applyAlignment="1">
      <alignment horizontal="center" vertical="center" wrapText="1"/>
    </xf>
    <xf numFmtId="1" fontId="10" fillId="44" borderId="20" xfId="0" applyNumberFormat="1" applyFont="1" applyFill="1" applyBorder="1" applyAlignment="1">
      <alignment horizontal="center" vertical="center" wrapText="1"/>
    </xf>
    <xf numFmtId="181" fontId="10" fillId="40" borderId="20" xfId="0" applyNumberFormat="1" applyFont="1" applyFill="1" applyBorder="1" applyAlignment="1">
      <alignment horizontal="center" vertical="center" wrapText="1"/>
    </xf>
    <xf numFmtId="0" fontId="10" fillId="40" borderId="20" xfId="0" applyFont="1" applyFill="1" applyBorder="1" applyAlignment="1">
      <alignment horizontal="center" vertical="center" wrapText="1"/>
    </xf>
    <xf numFmtId="2" fontId="10" fillId="40" borderId="20" xfId="0" applyNumberFormat="1" applyFont="1" applyFill="1" applyBorder="1" applyAlignment="1">
      <alignment horizontal="center" vertical="center" wrapText="1"/>
    </xf>
    <xf numFmtId="2" fontId="36" fillId="44" borderId="20" xfId="0" applyNumberFormat="1" applyFont="1" applyFill="1" applyBorder="1" applyAlignment="1">
      <alignment horizontal="center" vertical="center" wrapText="1"/>
    </xf>
    <xf numFmtId="0" fontId="36" fillId="44" borderId="20" xfId="0" applyFont="1" applyFill="1" applyBorder="1" applyAlignment="1">
      <alignment horizontal="center" vertical="center" wrapText="1"/>
    </xf>
    <xf numFmtId="2" fontId="36" fillId="40" borderId="20" xfId="0" applyNumberFormat="1" applyFont="1" applyFill="1" applyBorder="1" applyAlignment="1">
      <alignment horizontal="center" vertical="center" wrapText="1"/>
    </xf>
    <xf numFmtId="3" fontId="10" fillId="44" borderId="20" xfId="0" applyNumberFormat="1" applyFont="1" applyFill="1" applyBorder="1" applyAlignment="1">
      <alignment horizontal="center" vertical="center" wrapText="1"/>
    </xf>
    <xf numFmtId="0" fontId="39" fillId="39" borderId="20" xfId="0" applyFont="1" applyFill="1" applyBorder="1" applyAlignment="1">
      <alignment horizontal="center" vertical="center" wrapText="1"/>
    </xf>
    <xf numFmtId="181" fontId="5" fillId="39" borderId="20" xfId="0" applyNumberFormat="1" applyFont="1" applyFill="1" applyBorder="1" applyAlignment="1">
      <alignment horizontal="center" vertical="center" wrapText="1"/>
    </xf>
    <xf numFmtId="2" fontId="5" fillId="39" borderId="20" xfId="0" applyNumberFormat="1" applyFont="1" applyFill="1" applyBorder="1" applyAlignment="1">
      <alignment horizontal="center" vertical="center" wrapText="1"/>
    </xf>
    <xf numFmtId="1" fontId="39" fillId="39" borderId="20" xfId="0" applyNumberFormat="1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2" fontId="39" fillId="39" borderId="20" xfId="0" applyNumberFormat="1" applyFont="1" applyFill="1" applyBorder="1" applyAlignment="1">
      <alignment horizontal="center" vertical="center" wrapText="1"/>
    </xf>
    <xf numFmtId="2" fontId="37" fillId="0" borderId="20" xfId="0" applyNumberFormat="1" applyFont="1" applyFill="1" applyBorder="1" applyAlignment="1">
      <alignment horizontal="center" vertical="center" wrapText="1"/>
    </xf>
    <xf numFmtId="2" fontId="0" fillId="42" borderId="20" xfId="0" applyNumberFormat="1" applyFont="1" applyFill="1" applyBorder="1" applyAlignment="1">
      <alignment horizontal="center" vertical="center"/>
    </xf>
    <xf numFmtId="0" fontId="32" fillId="42" borderId="20" xfId="0" applyFont="1" applyFill="1" applyBorder="1" applyAlignment="1">
      <alignment horizontal="center" vertical="center"/>
    </xf>
    <xf numFmtId="0" fontId="35" fillId="42" borderId="20" xfId="0" applyFont="1" applyFill="1" applyBorder="1" applyAlignment="1">
      <alignment horizontal="center" vertical="center"/>
    </xf>
    <xf numFmtId="0" fontId="0" fillId="42" borderId="0" xfId="0" applyFont="1" applyFill="1" applyAlignment="1">
      <alignment horizontal="center" vertical="center"/>
    </xf>
    <xf numFmtId="190" fontId="0" fillId="42" borderId="0" xfId="0" applyNumberFormat="1" applyFont="1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190" fontId="0" fillId="41" borderId="0" xfId="0" applyNumberFormat="1" applyFont="1" applyFill="1" applyAlignment="1">
      <alignment horizontal="center" vertical="center"/>
    </xf>
    <xf numFmtId="0" fontId="30" fillId="42" borderId="20" xfId="0" applyFont="1" applyFill="1" applyBorder="1" applyAlignment="1">
      <alignment horizontal="center" vertical="center" wrapText="1"/>
    </xf>
    <xf numFmtId="2" fontId="30" fillId="42" borderId="20" xfId="0" applyNumberFormat="1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2" fillId="42" borderId="0" xfId="0" applyFont="1" applyFill="1" applyAlignment="1">
      <alignment/>
    </xf>
    <xf numFmtId="0" fontId="2" fillId="42" borderId="0" xfId="0" applyFont="1" applyFill="1" applyAlignment="1">
      <alignment horizontal="center" vertical="center"/>
    </xf>
    <xf numFmtId="190" fontId="2" fillId="42" borderId="0" xfId="0" applyNumberFormat="1" applyFont="1" applyFill="1" applyAlignment="1">
      <alignment horizontal="center" vertical="center"/>
    </xf>
    <xf numFmtId="0" fontId="0" fillId="42" borderId="20" xfId="0" applyFont="1" applyFill="1" applyBorder="1" applyAlignment="1">
      <alignment horizontal="center" vertical="center"/>
    </xf>
    <xf numFmtId="0" fontId="30" fillId="42" borderId="20" xfId="0" applyFont="1" applyFill="1" applyBorder="1" applyAlignment="1">
      <alignment horizontal="center" vertical="center"/>
    </xf>
    <xf numFmtId="2" fontId="30" fillId="42" borderId="20" xfId="0" applyNumberFormat="1" applyFont="1" applyFill="1" applyBorder="1" applyAlignment="1">
      <alignment horizontal="center" vertical="center"/>
    </xf>
    <xf numFmtId="2" fontId="1" fillId="42" borderId="20" xfId="0" applyNumberFormat="1" applyFont="1" applyFill="1" applyBorder="1" applyAlignment="1">
      <alignment horizontal="center" vertical="center"/>
    </xf>
    <xf numFmtId="2" fontId="10" fillId="42" borderId="20" xfId="0" applyNumberFormat="1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/>
    </xf>
    <xf numFmtId="2" fontId="10" fillId="42" borderId="20" xfId="0" applyNumberFormat="1" applyFont="1" applyFill="1" applyBorder="1" applyAlignment="1">
      <alignment horizontal="center" vertical="center"/>
    </xf>
    <xf numFmtId="0" fontId="30" fillId="42" borderId="20" xfId="0" applyFont="1" applyFill="1" applyBorder="1" applyAlignment="1">
      <alignment/>
    </xf>
    <xf numFmtId="0" fontId="10" fillId="42" borderId="0" xfId="0" applyFont="1" applyFill="1" applyAlignment="1">
      <alignment/>
    </xf>
    <xf numFmtId="0" fontId="34" fillId="42" borderId="0" xfId="0" applyFont="1" applyFill="1" applyAlignment="1">
      <alignment/>
    </xf>
    <xf numFmtId="0" fontId="34" fillId="42" borderId="0" xfId="0" applyFont="1" applyFill="1" applyAlignment="1">
      <alignment horizontal="center" vertical="center"/>
    </xf>
    <xf numFmtId="190" fontId="34" fillId="42" borderId="0" xfId="0" applyNumberFormat="1" applyFont="1" applyFill="1" applyAlignment="1">
      <alignment horizontal="center" vertical="center"/>
    </xf>
    <xf numFmtId="0" fontId="35" fillId="42" borderId="20" xfId="0" applyFont="1" applyFill="1" applyBorder="1" applyAlignment="1">
      <alignment horizontal="center" vertical="center" wrapText="1"/>
    </xf>
    <xf numFmtId="2" fontId="35" fillId="42" borderId="20" xfId="0" applyNumberFormat="1" applyFont="1" applyFill="1" applyBorder="1" applyAlignment="1">
      <alignment horizontal="center" vertical="center"/>
    </xf>
    <xf numFmtId="0" fontId="33" fillId="42" borderId="20" xfId="0" applyFont="1" applyFill="1" applyBorder="1" applyAlignment="1">
      <alignment horizontal="center" vertical="center"/>
    </xf>
    <xf numFmtId="1" fontId="33" fillId="42" borderId="20" xfId="0" applyNumberFormat="1" applyFont="1" applyFill="1" applyBorder="1" applyAlignment="1">
      <alignment horizontal="center" vertical="center"/>
    </xf>
    <xf numFmtId="2" fontId="33" fillId="42" borderId="20" xfId="0" applyNumberFormat="1" applyFont="1" applyFill="1" applyBorder="1" applyAlignment="1">
      <alignment horizontal="center" vertical="center"/>
    </xf>
    <xf numFmtId="2" fontId="36" fillId="42" borderId="20" xfId="0" applyNumberFormat="1" applyFont="1" applyFill="1" applyBorder="1" applyAlignment="1">
      <alignment horizontal="center" vertical="center"/>
    </xf>
    <xf numFmtId="0" fontId="33" fillId="42" borderId="20" xfId="0" applyFont="1" applyFill="1" applyBorder="1" applyAlignment="1">
      <alignment horizontal="center" vertical="center" wrapText="1"/>
    </xf>
    <xf numFmtId="1" fontId="33" fillId="42" borderId="20" xfId="0" applyNumberFormat="1" applyFont="1" applyFill="1" applyBorder="1" applyAlignment="1">
      <alignment horizontal="center" vertical="center" wrapText="1"/>
    </xf>
    <xf numFmtId="182" fontId="33" fillId="42" borderId="20" xfId="0" applyNumberFormat="1" applyFont="1" applyFill="1" applyBorder="1" applyAlignment="1">
      <alignment horizontal="center" vertical="center" wrapText="1"/>
    </xf>
    <xf numFmtId="2" fontId="33" fillId="42" borderId="20" xfId="0" applyNumberFormat="1" applyFont="1" applyFill="1" applyBorder="1" applyAlignment="1">
      <alignment horizontal="center" vertical="center" wrapText="1"/>
    </xf>
    <xf numFmtId="2" fontId="0" fillId="42" borderId="0" xfId="0" applyNumberFormat="1" applyFill="1" applyAlignment="1">
      <alignment/>
    </xf>
    <xf numFmtId="0" fontId="36" fillId="42" borderId="20" xfId="0" applyFont="1" applyFill="1" applyBorder="1" applyAlignment="1">
      <alignment horizontal="center" vertical="center" wrapText="1"/>
    </xf>
    <xf numFmtId="1" fontId="36" fillId="42" borderId="20" xfId="0" applyNumberFormat="1" applyFont="1" applyFill="1" applyBorder="1" applyAlignment="1">
      <alignment horizontal="center" vertical="center" wrapText="1"/>
    </xf>
    <xf numFmtId="182" fontId="36" fillId="42" borderId="20" xfId="0" applyNumberFormat="1" applyFont="1" applyFill="1" applyBorder="1" applyAlignment="1">
      <alignment horizontal="center" vertical="center" wrapText="1"/>
    </xf>
    <xf numFmtId="2" fontId="36" fillId="42" borderId="20" xfId="0" applyNumberFormat="1" applyFont="1" applyFill="1" applyBorder="1" applyAlignment="1">
      <alignment horizontal="center" vertical="center" wrapText="1"/>
    </xf>
    <xf numFmtId="182" fontId="30" fillId="42" borderId="20" xfId="0" applyNumberFormat="1" applyFont="1" applyFill="1" applyBorder="1" applyAlignment="1">
      <alignment horizontal="center" vertical="center" wrapText="1"/>
    </xf>
    <xf numFmtId="182" fontId="10" fillId="42" borderId="20" xfId="0" applyNumberFormat="1" applyFont="1" applyFill="1" applyBorder="1" applyAlignment="1">
      <alignment horizontal="center" vertical="center" wrapText="1"/>
    </xf>
    <xf numFmtId="0" fontId="12" fillId="42" borderId="0" xfId="0" applyFont="1" applyFill="1" applyAlignment="1">
      <alignment/>
    </xf>
    <xf numFmtId="4" fontId="30" fillId="42" borderId="20" xfId="0" applyNumberFormat="1" applyFont="1" applyFill="1" applyBorder="1" applyAlignment="1">
      <alignment horizontal="center" vertical="center" wrapText="1"/>
    </xf>
    <xf numFmtId="0" fontId="0" fillId="42" borderId="0" xfId="0" applyFont="1" applyFill="1" applyAlignment="1">
      <alignment/>
    </xf>
    <xf numFmtId="181" fontId="30" fillId="42" borderId="20" xfId="0" applyNumberFormat="1" applyFont="1" applyFill="1" applyBorder="1" applyAlignment="1">
      <alignment horizontal="center" vertical="center" wrapText="1"/>
    </xf>
    <xf numFmtId="0" fontId="0" fillId="42" borderId="0" xfId="0" applyFont="1" applyFill="1" applyAlignment="1">
      <alignment/>
    </xf>
    <xf numFmtId="181" fontId="10" fillId="42" borderId="20" xfId="0" applyNumberFormat="1" applyFont="1" applyFill="1" applyBorder="1" applyAlignment="1">
      <alignment horizontal="center" vertical="center" wrapText="1"/>
    </xf>
    <xf numFmtId="3" fontId="33" fillId="42" borderId="20" xfId="0" applyNumberFormat="1" applyFont="1" applyFill="1" applyBorder="1" applyAlignment="1">
      <alignment horizontal="center" vertical="center" wrapText="1"/>
    </xf>
    <xf numFmtId="0" fontId="25" fillId="42" borderId="0" xfId="0" applyFont="1" applyFill="1" applyAlignment="1">
      <alignment vertical="center"/>
    </xf>
    <xf numFmtId="3" fontId="10" fillId="42" borderId="20" xfId="0" applyNumberFormat="1" applyFont="1" applyFill="1" applyBorder="1" applyAlignment="1">
      <alignment horizontal="center" vertical="center" wrapText="1"/>
    </xf>
    <xf numFmtId="1" fontId="10" fillId="42" borderId="20" xfId="0" applyNumberFormat="1" applyFont="1" applyFill="1" applyBorder="1" applyAlignment="1">
      <alignment horizontal="center" vertical="center" wrapText="1"/>
    </xf>
    <xf numFmtId="0" fontId="25" fillId="42" borderId="0" xfId="0" applyFont="1" applyFill="1" applyAlignment="1">
      <alignment/>
    </xf>
    <xf numFmtId="0" fontId="2" fillId="42" borderId="0" xfId="0" applyFont="1" applyFill="1" applyAlignment="1">
      <alignment vertical="center"/>
    </xf>
    <xf numFmtId="2" fontId="0" fillId="39" borderId="28" xfId="0" applyNumberFormat="1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2" fontId="0" fillId="39" borderId="20" xfId="0" applyNumberFormat="1" applyFont="1" applyFill="1" applyBorder="1" applyAlignment="1">
      <alignment horizontal="center" vertical="center" wrapText="1"/>
    </xf>
    <xf numFmtId="2" fontId="32" fillId="42" borderId="20" xfId="0" applyNumberFormat="1" applyFont="1" applyFill="1" applyBorder="1" applyAlignment="1">
      <alignment horizontal="center" vertical="center"/>
    </xf>
    <xf numFmtId="182" fontId="10" fillId="40" borderId="20" xfId="0" applyNumberFormat="1" applyFont="1" applyFill="1" applyBorder="1" applyAlignment="1">
      <alignment horizontal="center" vertical="center" wrapText="1"/>
    </xf>
    <xf numFmtId="4" fontId="10" fillId="42" borderId="20" xfId="0" applyNumberFormat="1" applyFont="1" applyFill="1" applyBorder="1" applyAlignment="1">
      <alignment horizontal="center" vertical="center" wrapText="1"/>
    </xf>
    <xf numFmtId="4" fontId="10" fillId="4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2" fontId="29" fillId="39" borderId="20" xfId="0" applyNumberFormat="1" applyFont="1" applyFill="1" applyBorder="1" applyAlignment="1">
      <alignment horizontal="center" vertical="center"/>
    </xf>
    <xf numFmtId="1" fontId="36" fillId="42" borderId="20" xfId="0" applyNumberFormat="1" applyFont="1" applyFill="1" applyBorder="1" applyAlignment="1">
      <alignment horizontal="center" vertical="center"/>
    </xf>
    <xf numFmtId="0" fontId="19" fillId="39" borderId="20" xfId="0" applyFont="1" applyFill="1" applyBorder="1" applyAlignment="1">
      <alignment horizontal="center" vertical="center"/>
    </xf>
    <xf numFmtId="0" fontId="26" fillId="39" borderId="20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1" fontId="0" fillId="42" borderId="20" xfId="0" applyNumberFormat="1" applyFont="1" applyFill="1" applyBorder="1" applyAlignment="1">
      <alignment horizontal="center" vertical="center"/>
    </xf>
    <xf numFmtId="0" fontId="38" fillId="42" borderId="20" xfId="0" applyFont="1" applyFill="1" applyBorder="1" applyAlignment="1">
      <alignment horizontal="center" vertical="center"/>
    </xf>
    <xf numFmtId="2" fontId="38" fillId="39" borderId="20" xfId="0" applyNumberFormat="1" applyFont="1" applyFill="1" applyBorder="1" applyAlignment="1">
      <alignment horizontal="center" vertical="center"/>
    </xf>
    <xf numFmtId="2" fontId="10" fillId="44" borderId="2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 wrapText="1"/>
    </xf>
    <xf numFmtId="43" fontId="0" fillId="0" borderId="20" xfId="58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vertical="center"/>
    </xf>
    <xf numFmtId="0" fontId="30" fillId="42" borderId="0" xfId="0" applyFont="1" applyFill="1" applyAlignment="1">
      <alignment/>
    </xf>
    <xf numFmtId="0" fontId="31" fillId="42" borderId="0" xfId="0" applyFont="1" applyFill="1" applyAlignment="1">
      <alignment/>
    </xf>
    <xf numFmtId="0" fontId="31" fillId="42" borderId="0" xfId="0" applyFont="1" applyFill="1" applyAlignment="1">
      <alignment horizontal="center" vertical="center"/>
    </xf>
    <xf numFmtId="190" fontId="31" fillId="42" borderId="0" xfId="0" applyNumberFormat="1" applyFont="1" applyFill="1" applyAlignment="1">
      <alignment horizontal="center" vertical="center"/>
    </xf>
    <xf numFmtId="0" fontId="10" fillId="42" borderId="28" xfId="0" applyFont="1" applyFill="1" applyBorder="1" applyAlignment="1">
      <alignment vertical="center"/>
    </xf>
    <xf numFmtId="0" fontId="10" fillId="42" borderId="20" xfId="0" applyFont="1" applyFill="1" applyBorder="1" applyAlignment="1">
      <alignment vertical="center"/>
    </xf>
    <xf numFmtId="0" fontId="10" fillId="42" borderId="28" xfId="0" applyFont="1" applyFill="1" applyBorder="1" applyAlignment="1">
      <alignment horizontal="center" vertical="center" wrapText="1"/>
    </xf>
    <xf numFmtId="0" fontId="36" fillId="42" borderId="0" xfId="0" applyFont="1" applyFill="1" applyBorder="1" applyAlignment="1">
      <alignment/>
    </xf>
    <xf numFmtId="0" fontId="36" fillId="42" borderId="20" xfId="0" applyFont="1" applyFill="1" applyBorder="1" applyAlignment="1">
      <alignment/>
    </xf>
    <xf numFmtId="0" fontId="41" fillId="42" borderId="0" xfId="0" applyFont="1" applyFill="1" applyAlignment="1">
      <alignment vertical="center"/>
    </xf>
    <xf numFmtId="0" fontId="30" fillId="42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31" fillId="42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36" fillId="0" borderId="20" xfId="0" applyFont="1" applyBorder="1" applyAlignment="1">
      <alignment/>
    </xf>
    <xf numFmtId="0" fontId="34" fillId="44" borderId="0" xfId="0" applyFont="1" applyFill="1" applyAlignment="1">
      <alignment vertical="center"/>
    </xf>
    <xf numFmtId="2" fontId="10" fillId="0" borderId="20" xfId="0" applyNumberFormat="1" applyFont="1" applyBorder="1" applyAlignment="1">
      <alignment horizontal="center" vertical="center"/>
    </xf>
    <xf numFmtId="183" fontId="0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 wrapText="1"/>
    </xf>
    <xf numFmtId="180" fontId="0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1" fillId="39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0" fillId="39" borderId="29" xfId="0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0" fontId="36" fillId="45" borderId="20" xfId="0" applyFont="1" applyFill="1" applyBorder="1" applyAlignment="1">
      <alignment horizontal="center" vertical="center" wrapText="1"/>
    </xf>
    <xf numFmtId="49" fontId="39" fillId="45" borderId="20" xfId="0" applyNumberFormat="1" applyFont="1" applyFill="1" applyBorder="1" applyAlignment="1">
      <alignment horizontal="center" vertical="center" wrapText="1"/>
    </xf>
    <xf numFmtId="2" fontId="39" fillId="45" borderId="20" xfId="0" applyNumberFormat="1" applyFont="1" applyFill="1" applyBorder="1" applyAlignment="1">
      <alignment horizontal="center" vertical="center" wrapText="1"/>
    </xf>
    <xf numFmtId="2" fontId="36" fillId="45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181" fontId="5" fillId="45" borderId="28" xfId="0" applyNumberFormat="1" applyFont="1" applyFill="1" applyBorder="1" applyAlignment="1">
      <alignment horizontal="center" vertical="center" wrapText="1"/>
    </xf>
    <xf numFmtId="181" fontId="5" fillId="45" borderId="13" xfId="0" applyNumberFormat="1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/>
    </xf>
    <xf numFmtId="2" fontId="0" fillId="39" borderId="20" xfId="0" applyNumberFormat="1" applyFont="1" applyFill="1" applyBorder="1" applyAlignment="1">
      <alignment horizontal="center" vertical="center" wrapText="1"/>
    </xf>
    <xf numFmtId="2" fontId="0" fillId="39" borderId="20" xfId="0" applyNumberFormat="1" applyFont="1" applyFill="1" applyBorder="1" applyAlignment="1">
      <alignment horizontal="center" vertical="center"/>
    </xf>
    <xf numFmtId="182" fontId="0" fillId="39" borderId="20" xfId="0" applyNumberFormat="1" applyFont="1" applyFill="1" applyBorder="1" applyAlignment="1">
      <alignment horizontal="center" vertical="center" wrapText="1"/>
    </xf>
    <xf numFmtId="181" fontId="0" fillId="39" borderId="20" xfId="0" applyNumberFormat="1" applyFont="1" applyFill="1" applyBorder="1" applyAlignment="1">
      <alignment horizontal="center" vertical="center" wrapText="1"/>
    </xf>
    <xf numFmtId="182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181" fontId="0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180" fontId="29" fillId="0" borderId="20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 wrapText="1"/>
    </xf>
    <xf numFmtId="2" fontId="29" fillId="39" borderId="20" xfId="0" applyNumberFormat="1" applyFont="1" applyFill="1" applyBorder="1" applyAlignment="1">
      <alignment horizontal="center" vertical="center" wrapText="1"/>
    </xf>
    <xf numFmtId="181" fontId="29" fillId="39" borderId="20" xfId="0" applyNumberFormat="1" applyFont="1" applyFill="1" applyBorder="1" applyAlignment="1">
      <alignment horizontal="center" vertical="center" wrapText="1"/>
    </xf>
    <xf numFmtId="0" fontId="29" fillId="39" borderId="20" xfId="0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1" fontId="29" fillId="39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182" fontId="29" fillId="39" borderId="20" xfId="0" applyNumberFormat="1" applyFont="1" applyFill="1" applyBorder="1" applyAlignment="1">
      <alignment horizontal="center" vertical="center" wrapText="1"/>
    </xf>
    <xf numFmtId="0" fontId="29" fillId="39" borderId="20" xfId="42" applyNumberFormat="1" applyFont="1" applyFill="1" applyBorder="1" applyAlignment="1">
      <alignment horizontal="center" vertical="center" wrapText="1"/>
    </xf>
    <xf numFmtId="44" fontId="0" fillId="39" borderId="20" xfId="42" applyFon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" fontId="29" fillId="39" borderId="20" xfId="0" applyNumberFormat="1" applyFont="1" applyFill="1" applyBorder="1" applyAlignment="1">
      <alignment horizontal="center" vertical="center"/>
    </xf>
    <xf numFmtId="183" fontId="0" fillId="0" borderId="20" xfId="0" applyNumberFormat="1" applyFont="1" applyFill="1" applyBorder="1" applyAlignment="1">
      <alignment horizontal="center" vertical="center"/>
    </xf>
    <xf numFmtId="180" fontId="0" fillId="39" borderId="20" xfId="0" applyNumberFormat="1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/>
    </xf>
    <xf numFmtId="3" fontId="0" fillId="39" borderId="20" xfId="0" applyNumberFormat="1" applyFont="1" applyFill="1" applyBorder="1" applyAlignment="1">
      <alignment horizontal="center" vertical="center" wrapText="1"/>
    </xf>
    <xf numFmtId="180" fontId="0" fillId="39" borderId="20" xfId="0" applyNumberFormat="1" applyFont="1" applyFill="1" applyBorder="1" applyAlignment="1">
      <alignment horizontal="center" vertical="center" wrapText="1"/>
    </xf>
    <xf numFmtId="1" fontId="0" fillId="39" borderId="20" xfId="0" applyNumberFormat="1" applyFont="1" applyFill="1" applyBorder="1" applyAlignment="1">
      <alignment horizontal="center" vertical="center" wrapText="1"/>
    </xf>
    <xf numFmtId="3" fontId="29" fillId="39" borderId="20" xfId="0" applyNumberFormat="1" applyFont="1" applyFill="1" applyBorder="1" applyAlignment="1">
      <alignment horizontal="center" vertical="center" wrapText="1"/>
    </xf>
    <xf numFmtId="0" fontId="0" fillId="39" borderId="20" xfId="42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39" borderId="34" xfId="0" applyNumberFormat="1" applyFont="1" applyFill="1" applyBorder="1" applyAlignment="1">
      <alignment horizontal="center" vertical="center"/>
    </xf>
    <xf numFmtId="2" fontId="0" fillId="39" borderId="35" xfId="0" applyNumberFormat="1" applyFont="1" applyFill="1" applyBorder="1" applyAlignment="1">
      <alignment horizontal="center" vertical="center"/>
    </xf>
    <xf numFmtId="2" fontId="0" fillId="39" borderId="29" xfId="0" applyNumberFormat="1" applyFont="1" applyFill="1" applyBorder="1" applyAlignment="1">
      <alignment horizontal="center" vertical="center"/>
    </xf>
    <xf numFmtId="0" fontId="0" fillId="39" borderId="36" xfId="0" applyFont="1" applyFill="1" applyBorder="1" applyAlignment="1">
      <alignment horizontal="center" vertical="center" wrapText="1"/>
    </xf>
    <xf numFmtId="0" fontId="0" fillId="39" borderId="37" xfId="0" applyFont="1" applyFill="1" applyBorder="1" applyAlignment="1">
      <alignment horizontal="center" vertical="center" wrapText="1"/>
    </xf>
    <xf numFmtId="0" fontId="0" fillId="39" borderId="38" xfId="0" applyFont="1" applyFill="1" applyBorder="1" applyAlignment="1">
      <alignment horizontal="center" vertical="center" wrapText="1"/>
    </xf>
    <xf numFmtId="0" fontId="0" fillId="39" borderId="29" xfId="0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horizontal="center" vertical="center"/>
    </xf>
    <xf numFmtId="0" fontId="0" fillId="39" borderId="35" xfId="0" applyFont="1" applyFill="1" applyBorder="1" applyAlignment="1">
      <alignment horizontal="center" vertical="center"/>
    </xf>
    <xf numFmtId="4" fontId="40" fillId="46" borderId="34" xfId="0" applyNumberFormat="1" applyFont="1" applyFill="1" applyBorder="1" applyAlignment="1">
      <alignment horizontal="center" vertical="center" wrapText="1"/>
    </xf>
    <xf numFmtId="199" fontId="40" fillId="46" borderId="34" xfId="0" applyNumberFormat="1" applyFont="1" applyFill="1" applyBorder="1" applyAlignment="1">
      <alignment horizontal="center" vertical="center" wrapText="1"/>
    </xf>
    <xf numFmtId="0" fontId="0" fillId="39" borderId="29" xfId="0" applyFont="1" applyFill="1" applyBorder="1" applyAlignment="1">
      <alignment horizontal="center" vertical="center" wrapText="1"/>
    </xf>
    <xf numFmtId="181" fontId="0" fillId="39" borderId="29" xfId="0" applyNumberFormat="1" applyFont="1" applyFill="1" applyBorder="1" applyAlignment="1">
      <alignment horizontal="center" vertical="center" wrapText="1"/>
    </xf>
    <xf numFmtId="2" fontId="0" fillId="39" borderId="29" xfId="0" applyNumberFormat="1" applyFont="1" applyFill="1" applyBorder="1" applyAlignment="1">
      <alignment horizontal="center" vertical="center" wrapText="1"/>
    </xf>
    <xf numFmtId="0" fontId="30" fillId="39" borderId="39" xfId="0" applyFont="1" applyFill="1" applyBorder="1" applyAlignment="1">
      <alignment horizontal="center" vertical="center" wrapText="1"/>
    </xf>
    <xf numFmtId="0" fontId="30" fillId="39" borderId="40" xfId="0" applyFont="1" applyFill="1" applyBorder="1" applyAlignment="1">
      <alignment horizontal="center" vertical="center" wrapText="1"/>
    </xf>
    <xf numFmtId="0" fontId="30" fillId="39" borderId="41" xfId="0" applyFont="1" applyFill="1" applyBorder="1" applyAlignment="1">
      <alignment horizontal="center" vertical="center" wrapText="1"/>
    </xf>
    <xf numFmtId="0" fontId="30" fillId="39" borderId="42" xfId="0" applyFont="1" applyFill="1" applyBorder="1" applyAlignment="1">
      <alignment horizontal="center" vertical="center" wrapText="1"/>
    </xf>
    <xf numFmtId="0" fontId="30" fillId="39" borderId="0" xfId="0" applyFont="1" applyFill="1" applyBorder="1" applyAlignment="1">
      <alignment horizontal="center" vertical="center" wrapText="1"/>
    </xf>
    <xf numFmtId="0" fontId="30" fillId="39" borderId="43" xfId="0" applyFont="1" applyFill="1" applyBorder="1" applyAlignment="1">
      <alignment horizontal="center" vertical="center" wrapText="1"/>
    </xf>
    <xf numFmtId="0" fontId="30" fillId="39" borderId="44" xfId="0" applyFont="1" applyFill="1" applyBorder="1" applyAlignment="1">
      <alignment horizontal="center" vertical="center" wrapText="1"/>
    </xf>
    <xf numFmtId="0" fontId="30" fillId="39" borderId="45" xfId="0" applyFont="1" applyFill="1" applyBorder="1" applyAlignment="1">
      <alignment horizontal="center" vertical="center" wrapText="1"/>
    </xf>
    <xf numFmtId="0" fontId="30" fillId="39" borderId="4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39"/>
  <sheetViews>
    <sheetView view="pageBreakPreview" zoomScale="85" zoomScaleSheetLayoutView="85" zoomScalePageLayoutView="0" workbookViewId="0" topLeftCell="A1">
      <selection activeCell="F15" sqref="F15:F16"/>
    </sheetView>
  </sheetViews>
  <sheetFormatPr defaultColWidth="9.00390625" defaultRowHeight="12.75"/>
  <cols>
    <col min="1" max="1" width="4.875" style="0" customWidth="1"/>
    <col min="2" max="2" width="27.875" style="0" customWidth="1"/>
    <col min="3" max="3" width="5.875" style="0" customWidth="1"/>
    <col min="4" max="4" width="8.25390625" style="0" customWidth="1"/>
    <col min="5" max="5" width="8.75390625" style="0" customWidth="1"/>
    <col min="6" max="6" width="10.375" style="0" customWidth="1"/>
    <col min="7" max="7" width="25.75390625" style="0" customWidth="1"/>
    <col min="8" max="8" width="5.00390625" style="0" customWidth="1"/>
    <col min="9" max="10" width="10.875" style="23" customWidth="1"/>
    <col min="11" max="11" width="10.875" style="0" customWidth="1"/>
    <col min="12" max="12" width="14.125" style="0" customWidth="1"/>
    <col min="13" max="13" width="11.875" style="0" bestFit="1" customWidth="1"/>
    <col min="14" max="14" width="9.625" style="12" bestFit="1" customWidth="1"/>
    <col min="15" max="15" width="10.875" style="0" bestFit="1" customWidth="1"/>
  </cols>
  <sheetData>
    <row r="1" spans="1:13" s="21" customFormat="1" ht="18">
      <c r="A1" s="29"/>
      <c r="B1" s="30" t="s">
        <v>5</v>
      </c>
      <c r="C1" s="29"/>
      <c r="D1" s="29"/>
      <c r="E1" s="29"/>
      <c r="F1" s="376" t="s">
        <v>36</v>
      </c>
      <c r="G1" s="376"/>
      <c r="H1" s="376"/>
      <c r="I1" s="376"/>
      <c r="J1" s="376"/>
      <c r="K1" s="376"/>
      <c r="L1" s="376"/>
      <c r="M1" s="32"/>
    </row>
    <row r="2" spans="1:13" s="21" customFormat="1" ht="18">
      <c r="A2" s="29"/>
      <c r="B2" s="30" t="s">
        <v>6</v>
      </c>
      <c r="C2" s="29"/>
      <c r="D2" s="29"/>
      <c r="E2" s="29"/>
      <c r="F2" s="377" t="s">
        <v>27</v>
      </c>
      <c r="G2" s="377"/>
      <c r="H2" s="377"/>
      <c r="I2" s="377"/>
      <c r="J2" s="377"/>
      <c r="K2" s="377"/>
      <c r="L2" s="377"/>
      <c r="M2" s="32"/>
    </row>
    <row r="3" spans="1:13" s="21" customFormat="1" ht="18">
      <c r="A3" s="29"/>
      <c r="B3" s="30"/>
      <c r="C3" s="29"/>
      <c r="D3" s="29"/>
      <c r="E3" s="29"/>
      <c r="F3" s="31"/>
      <c r="G3" s="31"/>
      <c r="H3" s="31"/>
      <c r="I3" s="31"/>
      <c r="J3" s="31"/>
      <c r="K3" s="31"/>
      <c r="L3" s="31"/>
      <c r="M3" s="32"/>
    </row>
    <row r="4" spans="1:13" s="21" customFormat="1" ht="18">
      <c r="A4" s="29"/>
      <c r="B4" s="30"/>
      <c r="C4" s="29"/>
      <c r="D4" s="29"/>
      <c r="E4" s="29"/>
      <c r="F4" s="31"/>
      <c r="G4" s="31"/>
      <c r="H4" s="31"/>
      <c r="I4" s="31"/>
      <c r="J4" s="31"/>
      <c r="K4" s="31"/>
      <c r="L4" s="31"/>
      <c r="M4" s="32"/>
    </row>
    <row r="5" spans="1:13" s="21" customFormat="1" ht="18">
      <c r="A5" s="29"/>
      <c r="B5" s="30"/>
      <c r="C5" s="29"/>
      <c r="D5" s="29"/>
      <c r="E5" s="29"/>
      <c r="F5" s="31"/>
      <c r="G5" s="31"/>
      <c r="H5" s="31"/>
      <c r="I5" s="31"/>
      <c r="J5" s="31"/>
      <c r="K5" s="31"/>
      <c r="L5" s="31"/>
      <c r="M5" s="32"/>
    </row>
    <row r="6" spans="1:13" s="21" customFormat="1" ht="18">
      <c r="A6" s="378" t="s">
        <v>4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2"/>
    </row>
    <row r="7" spans="1:13" s="21" customFormat="1" ht="14.25">
      <c r="A7" s="379" t="s">
        <v>32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3"/>
    </row>
    <row r="8" spans="1:13" s="35" customFormat="1" ht="31.5" customHeight="1">
      <c r="A8" s="380" t="s">
        <v>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4"/>
    </row>
    <row r="9" spans="1:13" s="21" customFormat="1" ht="15.75">
      <c r="A9" s="381" t="s">
        <v>8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3"/>
    </row>
    <row r="10" spans="1:13" s="21" customFormat="1" ht="8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3"/>
    </row>
    <row r="11" ht="12.75" customHeight="1" thickBot="1">
      <c r="L11" s="8" t="s">
        <v>1</v>
      </c>
    </row>
    <row r="12" spans="1:14" s="5" customFormat="1" ht="61.5" customHeight="1" thickBot="1">
      <c r="A12" s="1" t="s">
        <v>0</v>
      </c>
      <c r="B12" s="2" t="s">
        <v>16</v>
      </c>
      <c r="C12" s="3" t="s">
        <v>9</v>
      </c>
      <c r="D12" s="2" t="s">
        <v>10</v>
      </c>
      <c r="E12" s="36" t="s">
        <v>11</v>
      </c>
      <c r="F12" s="36" t="s">
        <v>12</v>
      </c>
      <c r="G12" s="2" t="s">
        <v>13</v>
      </c>
      <c r="H12" s="3" t="s">
        <v>9</v>
      </c>
      <c r="I12" s="2" t="s">
        <v>10</v>
      </c>
      <c r="J12" s="36" t="s">
        <v>14</v>
      </c>
      <c r="K12" s="36" t="s">
        <v>12</v>
      </c>
      <c r="L12" s="4" t="s">
        <v>15</v>
      </c>
      <c r="M12" s="37"/>
      <c r="N12" s="13"/>
    </row>
    <row r="13" spans="1:14" s="37" customFormat="1" ht="13.5" thickBot="1">
      <c r="A13" s="38">
        <v>1</v>
      </c>
      <c r="B13" s="2">
        <v>2</v>
      </c>
      <c r="C13" s="2">
        <v>3</v>
      </c>
      <c r="D13" s="2">
        <v>4</v>
      </c>
      <c r="E13" s="39">
        <v>5</v>
      </c>
      <c r="F13" s="39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4">
        <v>12</v>
      </c>
      <c r="N13" s="40"/>
    </row>
    <row r="14" spans="1:14" s="6" customFormat="1" ht="15" thickBot="1">
      <c r="A14" s="41"/>
      <c r="B14" s="42" t="s">
        <v>17</v>
      </c>
      <c r="C14" s="42"/>
      <c r="D14" s="42"/>
      <c r="E14" s="43"/>
      <c r="F14" s="44"/>
      <c r="G14" s="45"/>
      <c r="H14" s="45"/>
      <c r="I14" s="46"/>
      <c r="J14" s="47"/>
      <c r="K14" s="44"/>
      <c r="L14" s="48"/>
      <c r="N14" s="7"/>
    </row>
    <row r="15" spans="1:14" s="27" customFormat="1" ht="12.75">
      <c r="A15" s="382">
        <v>1</v>
      </c>
      <c r="B15" s="384" t="s">
        <v>34</v>
      </c>
      <c r="C15" s="386" t="s">
        <v>2</v>
      </c>
      <c r="D15" s="388">
        <v>5200</v>
      </c>
      <c r="E15" s="388">
        <f>8/0.95</f>
        <v>8.42</v>
      </c>
      <c r="F15" s="388">
        <f>D15*E15</f>
        <v>43784</v>
      </c>
      <c r="G15" s="108" t="s">
        <v>31</v>
      </c>
      <c r="H15" s="118" t="s">
        <v>35</v>
      </c>
      <c r="I15" s="86">
        <f>D15*1.1*1.6</f>
        <v>9152</v>
      </c>
      <c r="J15" s="86">
        <v>37.5</v>
      </c>
      <c r="K15" s="86">
        <f>I15*J15</f>
        <v>343200</v>
      </c>
      <c r="L15" s="87"/>
      <c r="M15" s="72"/>
      <c r="N15" s="28"/>
    </row>
    <row r="16" spans="1:13" s="28" customFormat="1" ht="15" thickBot="1">
      <c r="A16" s="383"/>
      <c r="B16" s="385"/>
      <c r="C16" s="387"/>
      <c r="D16" s="389"/>
      <c r="E16" s="389"/>
      <c r="F16" s="389"/>
      <c r="G16" s="88" t="s">
        <v>29</v>
      </c>
      <c r="H16" s="89"/>
      <c r="I16" s="89"/>
      <c r="J16" s="90"/>
      <c r="K16" s="91">
        <f>SUM(K15:K15)</f>
        <v>343200</v>
      </c>
      <c r="L16" s="92">
        <f>F15+K16</f>
        <v>386984</v>
      </c>
      <c r="M16" s="93"/>
    </row>
    <row r="17" spans="1:14" s="27" customFormat="1" ht="30.75" customHeight="1" thickBot="1">
      <c r="A17" s="110">
        <v>2</v>
      </c>
      <c r="B17" s="111" t="s">
        <v>33</v>
      </c>
      <c r="C17" s="112" t="s">
        <v>30</v>
      </c>
      <c r="D17" s="113">
        <f>D15/2</f>
        <v>2600</v>
      </c>
      <c r="E17" s="109">
        <f>2/0.95</f>
        <v>2.11</v>
      </c>
      <c r="F17" s="109">
        <f>D17*E17</f>
        <v>5486</v>
      </c>
      <c r="G17" s="114"/>
      <c r="H17" s="114"/>
      <c r="I17" s="115"/>
      <c r="J17" s="116"/>
      <c r="K17" s="116"/>
      <c r="L17" s="117">
        <f>F17</f>
        <v>5486</v>
      </c>
      <c r="M17" s="72"/>
      <c r="N17" s="28"/>
    </row>
    <row r="18" spans="1:14" s="27" customFormat="1" ht="14.25">
      <c r="A18" s="41"/>
      <c r="B18" s="42" t="s">
        <v>28</v>
      </c>
      <c r="C18" s="42"/>
      <c r="D18" s="42"/>
      <c r="E18" s="43"/>
      <c r="F18" s="44">
        <f>SUM(F15:F17)</f>
        <v>49270</v>
      </c>
      <c r="G18" s="45"/>
      <c r="H18" s="45"/>
      <c r="I18" s="46"/>
      <c r="J18" s="47"/>
      <c r="K18" s="44">
        <f>K16</f>
        <v>343200</v>
      </c>
      <c r="L18" s="48">
        <f>F18+K18</f>
        <v>392470</v>
      </c>
      <c r="M18" s="49"/>
      <c r="N18" s="28"/>
    </row>
    <row r="19" spans="1:138" s="58" customFormat="1" ht="8.25" customHeight="1">
      <c r="A19" s="59"/>
      <c r="B19" s="60"/>
      <c r="C19" s="60"/>
      <c r="D19" s="60"/>
      <c r="E19" s="61"/>
      <c r="F19" s="61"/>
      <c r="G19" s="61"/>
      <c r="H19" s="61"/>
      <c r="I19" s="62"/>
      <c r="J19" s="63"/>
      <c r="K19" s="63"/>
      <c r="L19" s="64"/>
      <c r="M19" s="65"/>
      <c r="N19" s="66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</row>
    <row r="20" spans="1:138" s="58" customFormat="1" ht="14.25">
      <c r="A20" s="50"/>
      <c r="B20" s="15" t="s">
        <v>18</v>
      </c>
      <c r="C20" s="16"/>
      <c r="D20" s="16"/>
      <c r="E20" s="17"/>
      <c r="F20" s="17"/>
      <c r="G20" s="17"/>
      <c r="H20" s="17"/>
      <c r="I20" s="51"/>
      <c r="J20" s="52"/>
      <c r="K20" s="52"/>
      <c r="L20" s="53">
        <f>L18*0.2</f>
        <v>78494</v>
      </c>
      <c r="M20" s="54"/>
      <c r="N20" s="55"/>
      <c r="O20" s="56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</row>
    <row r="21" spans="1:138" s="58" customFormat="1" ht="6.75" customHeight="1" thickBot="1">
      <c r="A21" s="59"/>
      <c r="B21" s="60"/>
      <c r="C21" s="60"/>
      <c r="D21" s="60"/>
      <c r="E21" s="61"/>
      <c r="F21" s="61"/>
      <c r="G21" s="61"/>
      <c r="H21" s="61"/>
      <c r="I21" s="62"/>
      <c r="J21" s="63"/>
      <c r="K21" s="63"/>
      <c r="L21" s="64"/>
      <c r="M21" s="65"/>
      <c r="N21" s="66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</row>
    <row r="22" spans="1:15" s="27" customFormat="1" ht="15.75" thickBot="1">
      <c r="A22" s="67"/>
      <c r="B22" s="18" t="s">
        <v>19</v>
      </c>
      <c r="C22" s="19"/>
      <c r="D22" s="19"/>
      <c r="E22" s="20"/>
      <c r="F22" s="20"/>
      <c r="G22" s="20"/>
      <c r="H22" s="20"/>
      <c r="I22" s="68"/>
      <c r="J22" s="69"/>
      <c r="K22" s="70"/>
      <c r="L22" s="71">
        <f>L18+L20</f>
        <v>470964</v>
      </c>
      <c r="M22" s="72"/>
      <c r="N22" s="73"/>
      <c r="O22" s="74"/>
    </row>
    <row r="23" spans="1:15" s="95" customFormat="1" ht="15">
      <c r="A23" s="96"/>
      <c r="B23" s="100"/>
      <c r="C23" s="101"/>
      <c r="D23" s="101"/>
      <c r="E23" s="102"/>
      <c r="F23" s="102"/>
      <c r="G23" s="102"/>
      <c r="H23" s="102"/>
      <c r="I23" s="103"/>
      <c r="J23" s="104"/>
      <c r="K23" s="105"/>
      <c r="L23" s="106"/>
      <c r="M23" s="97"/>
      <c r="N23" s="98"/>
      <c r="O23" s="99"/>
    </row>
    <row r="24" spans="9:14" s="95" customFormat="1" ht="12.75">
      <c r="I24" s="107"/>
      <c r="J24" s="107"/>
      <c r="N24" s="94"/>
    </row>
    <row r="25" spans="2:14" s="9" customFormat="1" ht="14.25">
      <c r="B25" s="9" t="s">
        <v>20</v>
      </c>
      <c r="G25" s="9" t="s">
        <v>21</v>
      </c>
      <c r="I25" s="75"/>
      <c r="J25" s="76"/>
      <c r="K25" s="76"/>
      <c r="L25" s="77"/>
      <c r="M25" s="78"/>
      <c r="N25" s="11"/>
    </row>
    <row r="26" spans="2:14" s="9" customFormat="1" ht="14.25">
      <c r="B26" s="9" t="s">
        <v>22</v>
      </c>
      <c r="G26" s="9" t="s">
        <v>23</v>
      </c>
      <c r="I26" s="75"/>
      <c r="J26" s="76"/>
      <c r="K26" s="76"/>
      <c r="L26" s="79"/>
      <c r="M26" s="78"/>
      <c r="N26" s="11"/>
    </row>
    <row r="27" spans="9:14" s="9" customFormat="1" ht="14.25">
      <c r="I27" s="75"/>
      <c r="J27" s="76"/>
      <c r="K27" s="76"/>
      <c r="L27" s="79"/>
      <c r="M27" s="78"/>
      <c r="N27" s="11"/>
    </row>
    <row r="28" spans="2:14" s="9" customFormat="1" ht="14.25">
      <c r="B28" s="9" t="s">
        <v>24</v>
      </c>
      <c r="C28" s="9" t="s">
        <v>25</v>
      </c>
      <c r="G28" s="9" t="s">
        <v>3</v>
      </c>
      <c r="H28" s="9" t="s">
        <v>26</v>
      </c>
      <c r="I28" s="75"/>
      <c r="J28" s="76"/>
      <c r="K28" s="76"/>
      <c r="L28" s="77"/>
      <c r="M28" s="78"/>
      <c r="N28" s="11"/>
    </row>
    <row r="29" spans="9:14" s="80" customFormat="1" ht="14.25">
      <c r="I29" s="81"/>
      <c r="J29" s="82"/>
      <c r="K29" s="82"/>
      <c r="L29" s="83"/>
      <c r="M29" s="84"/>
      <c r="N29" s="85"/>
    </row>
    <row r="30" spans="9:14" s="9" customFormat="1" ht="14.25">
      <c r="I30" s="22"/>
      <c r="J30" s="22"/>
      <c r="N30" s="11"/>
    </row>
    <row r="31" spans="9:14" s="9" customFormat="1" ht="14.25">
      <c r="I31" s="22"/>
      <c r="J31" s="22"/>
      <c r="N31" s="11"/>
    </row>
    <row r="32" spans="9:14" s="9" customFormat="1" ht="14.25">
      <c r="I32" s="22"/>
      <c r="J32" s="22"/>
      <c r="N32" s="11"/>
    </row>
    <row r="33" spans="9:14" s="10" customFormat="1" ht="14.25">
      <c r="I33" s="25"/>
      <c r="J33" s="25"/>
      <c r="N33" s="14"/>
    </row>
    <row r="34" spans="9:14" s="6" customFormat="1" ht="12.75">
      <c r="I34" s="24"/>
      <c r="J34" s="24"/>
      <c r="N34" s="7"/>
    </row>
    <row r="35" spans="9:14" s="6" customFormat="1" ht="12.75">
      <c r="I35" s="24"/>
      <c r="J35" s="24"/>
      <c r="N35" s="7"/>
    </row>
    <row r="36" spans="9:14" s="6" customFormat="1" ht="12.75">
      <c r="I36" s="24"/>
      <c r="J36" s="24"/>
      <c r="N36" s="7"/>
    </row>
    <row r="37" spans="9:14" s="6" customFormat="1" ht="12.75">
      <c r="I37" s="24"/>
      <c r="J37" s="24"/>
      <c r="N37" s="7"/>
    </row>
    <row r="38" spans="9:14" s="6" customFormat="1" ht="12.75">
      <c r="I38" s="24"/>
      <c r="J38" s="24"/>
      <c r="N38" s="7"/>
    </row>
    <row r="39" spans="9:14" s="6" customFormat="1" ht="12.75">
      <c r="I39" s="24"/>
      <c r="J39" s="24"/>
      <c r="N39" s="7"/>
    </row>
  </sheetData>
  <sheetProtection/>
  <mergeCells count="12">
    <mergeCell ref="A15:A16"/>
    <mergeCell ref="B15:B16"/>
    <mergeCell ref="C15:C16"/>
    <mergeCell ref="D15:D16"/>
    <mergeCell ref="E15:E16"/>
    <mergeCell ref="F15:F16"/>
    <mergeCell ref="F1:L1"/>
    <mergeCell ref="F2:L2"/>
    <mergeCell ref="A6:L6"/>
    <mergeCell ref="A7:L7"/>
    <mergeCell ref="A8:L8"/>
    <mergeCell ref="A9:L9"/>
  </mergeCells>
  <printOptions/>
  <pageMargins left="0.28" right="0.2362204724409449" top="0.2362204724409449" bottom="0.15748031496062992" header="0.1968503937007874" footer="0.1968503937007874"/>
  <pageSetup horizontalDpi="600" verticalDpi="600" orientation="landscape" paperSize="9" r:id="rId3"/>
  <headerFooter alignWithMargins="0">
    <oddFooter>&amp;CСтраница &amp;P</oddFooter>
  </headerFooter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4"/>
  <sheetViews>
    <sheetView tabSelected="1" view="pageBreakPreview" zoomScale="60" zoomScaleNormal="70" zoomScalePageLayoutView="80" workbookViewId="0" topLeftCell="A523">
      <selection activeCell="T538" sqref="T538"/>
    </sheetView>
  </sheetViews>
  <sheetFormatPr defaultColWidth="9.00390625" defaultRowHeight="12.75"/>
  <cols>
    <col min="1" max="1" width="6.75390625" style="336" customWidth="1"/>
    <col min="2" max="2" width="32.75390625" style="336" customWidth="1"/>
    <col min="3" max="3" width="7.75390625" style="336" customWidth="1"/>
    <col min="4" max="4" width="8.75390625" style="336" customWidth="1"/>
    <col min="5" max="5" width="12.75390625" style="367" customWidth="1"/>
    <col min="6" max="6" width="17.75390625" style="367" customWidth="1"/>
    <col min="7" max="7" width="24.75390625" style="336" customWidth="1"/>
    <col min="8" max="8" width="7.75390625" style="336" customWidth="1"/>
    <col min="9" max="9" width="12.75390625" style="336" customWidth="1"/>
    <col min="10" max="10" width="14.125" style="367" customWidth="1"/>
    <col min="11" max="11" width="16.75390625" style="367" customWidth="1"/>
    <col min="12" max="12" width="16.75390625" style="336" customWidth="1"/>
    <col min="13" max="13" width="15.125" style="0" bestFit="1" customWidth="1"/>
    <col min="14" max="14" width="11.125" style="0" bestFit="1" customWidth="1"/>
    <col min="16" max="16" width="9.25390625" style="124" bestFit="1" customWidth="1"/>
    <col min="17" max="17" width="10.75390625" style="126" bestFit="1" customWidth="1"/>
  </cols>
  <sheetData>
    <row r="1" spans="1:17" s="21" customFormat="1" ht="11.25" customHeight="1">
      <c r="A1" s="330"/>
      <c r="B1" s="331"/>
      <c r="C1" s="330"/>
      <c r="D1" s="330"/>
      <c r="E1" s="363"/>
      <c r="F1" s="332"/>
      <c r="G1" s="333"/>
      <c r="H1" s="333"/>
      <c r="I1" s="333"/>
      <c r="J1" s="332"/>
      <c r="K1" s="332"/>
      <c r="L1" s="333"/>
      <c r="P1" s="174"/>
      <c r="Q1" s="125"/>
    </row>
    <row r="2" spans="1:17" s="21" customFormat="1" ht="18">
      <c r="A2" s="415" t="s">
        <v>46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P2" s="173"/>
      <c r="Q2" s="129"/>
    </row>
    <row r="3" spans="1:17" s="21" customFormat="1" ht="17.25" customHeight="1">
      <c r="A3" s="417" t="s">
        <v>65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P3" s="173"/>
      <c r="Q3" s="129"/>
    </row>
    <row r="4" spans="1:23" s="27" customFormat="1" ht="14.25" customHeight="1">
      <c r="A4" s="320"/>
      <c r="B4" s="334"/>
      <c r="C4" s="320"/>
      <c r="D4" s="320"/>
      <c r="E4" s="123"/>
      <c r="F4" s="123"/>
      <c r="G4" s="320"/>
      <c r="H4" s="320"/>
      <c r="I4" s="320"/>
      <c r="J4" s="123"/>
      <c r="K4" s="123"/>
      <c r="L4" s="335" t="s">
        <v>1</v>
      </c>
      <c r="M4" s="28"/>
      <c r="N4" s="28"/>
      <c r="O4" s="28"/>
      <c r="P4" s="163"/>
      <c r="Q4" s="164"/>
      <c r="R4" s="28"/>
      <c r="S4" s="28"/>
      <c r="T4" s="28"/>
      <c r="U4" s="28"/>
      <c r="V4" s="28"/>
      <c r="W4" s="28"/>
    </row>
    <row r="5" spans="1:23" s="121" customFormat="1" ht="54" customHeight="1">
      <c r="A5" s="179" t="s">
        <v>38</v>
      </c>
      <c r="B5" s="320" t="s">
        <v>16</v>
      </c>
      <c r="C5" s="179" t="s">
        <v>9</v>
      </c>
      <c r="D5" s="320" t="s">
        <v>39</v>
      </c>
      <c r="E5" s="175" t="s">
        <v>45</v>
      </c>
      <c r="F5" s="175" t="s">
        <v>12</v>
      </c>
      <c r="G5" s="320" t="s">
        <v>13</v>
      </c>
      <c r="H5" s="179" t="s">
        <v>40</v>
      </c>
      <c r="I5" s="320" t="s">
        <v>39</v>
      </c>
      <c r="J5" s="175" t="s">
        <v>45</v>
      </c>
      <c r="K5" s="175" t="s">
        <v>41</v>
      </c>
      <c r="L5" s="320" t="s">
        <v>15</v>
      </c>
      <c r="M5" s="122"/>
      <c r="N5" s="122"/>
      <c r="O5" s="122"/>
      <c r="P5" s="163"/>
      <c r="Q5" s="164"/>
      <c r="R5" s="122"/>
      <c r="S5" s="122"/>
      <c r="T5" s="122"/>
      <c r="U5" s="122"/>
      <c r="V5" s="122"/>
      <c r="W5" s="122"/>
    </row>
    <row r="6" spans="1:23" s="130" customFormat="1" ht="12.75">
      <c r="A6" s="320">
        <v>1</v>
      </c>
      <c r="B6" s="320">
        <v>2</v>
      </c>
      <c r="C6" s="320">
        <v>3</v>
      </c>
      <c r="D6" s="320">
        <v>4</v>
      </c>
      <c r="E6" s="123">
        <v>5</v>
      </c>
      <c r="F6" s="123">
        <v>6</v>
      </c>
      <c r="G6" s="320">
        <v>7</v>
      </c>
      <c r="H6" s="320">
        <v>8</v>
      </c>
      <c r="I6" s="320">
        <v>9</v>
      </c>
      <c r="J6" s="123">
        <v>10</v>
      </c>
      <c r="K6" s="123">
        <v>11</v>
      </c>
      <c r="L6" s="320">
        <v>12</v>
      </c>
      <c r="M6" s="163"/>
      <c r="N6" s="163"/>
      <c r="O6" s="163"/>
      <c r="P6" s="163"/>
      <c r="Q6" s="164"/>
      <c r="R6" s="163"/>
      <c r="S6" s="163"/>
      <c r="T6" s="163"/>
      <c r="U6" s="163"/>
      <c r="V6" s="163"/>
      <c r="W6" s="163"/>
    </row>
    <row r="7" spans="1:17" s="261" customFormat="1" ht="39.75" customHeight="1">
      <c r="A7" s="259"/>
      <c r="B7" s="260" t="s">
        <v>47</v>
      </c>
      <c r="C7" s="259"/>
      <c r="D7" s="259"/>
      <c r="E7" s="316"/>
      <c r="F7" s="316"/>
      <c r="G7" s="259"/>
      <c r="H7" s="259"/>
      <c r="I7" s="259"/>
      <c r="J7" s="316"/>
      <c r="K7" s="316"/>
      <c r="L7" s="259"/>
      <c r="Q7" s="262"/>
    </row>
    <row r="8" spans="1:17" s="263" customFormat="1" ht="39.75" customHeight="1">
      <c r="A8" s="219"/>
      <c r="B8" s="267" t="s">
        <v>48</v>
      </c>
      <c r="C8" s="219"/>
      <c r="D8" s="219"/>
      <c r="E8" s="224"/>
      <c r="F8" s="224"/>
      <c r="G8" s="344"/>
      <c r="H8" s="344"/>
      <c r="I8" s="344"/>
      <c r="J8" s="344"/>
      <c r="K8" s="344"/>
      <c r="L8" s="344"/>
      <c r="Q8" s="264"/>
    </row>
    <row r="9" spans="1:23" s="130" customFormat="1" ht="84" customHeight="1">
      <c r="A9" s="179">
        <v>1</v>
      </c>
      <c r="B9" s="314" t="s">
        <v>50</v>
      </c>
      <c r="C9" s="314" t="s">
        <v>49</v>
      </c>
      <c r="D9" s="314">
        <v>4.25</v>
      </c>
      <c r="E9" s="315"/>
      <c r="F9" s="315"/>
      <c r="G9" s="440"/>
      <c r="H9" s="440"/>
      <c r="I9" s="440"/>
      <c r="J9" s="440"/>
      <c r="K9" s="440"/>
      <c r="L9" s="441"/>
      <c r="M9" s="163"/>
      <c r="N9" s="163"/>
      <c r="O9" s="163"/>
      <c r="P9" s="163"/>
      <c r="Q9" s="164"/>
      <c r="R9" s="163"/>
      <c r="S9" s="163"/>
      <c r="T9" s="163"/>
      <c r="U9" s="163"/>
      <c r="V9" s="163"/>
      <c r="W9" s="163"/>
    </row>
    <row r="10" spans="1:23" s="130" customFormat="1" ht="30" customHeight="1">
      <c r="A10" s="393">
        <v>2</v>
      </c>
      <c r="B10" s="392" t="s">
        <v>51</v>
      </c>
      <c r="C10" s="392" t="s">
        <v>49</v>
      </c>
      <c r="D10" s="392">
        <v>4.25</v>
      </c>
      <c r="E10" s="395"/>
      <c r="F10" s="395"/>
      <c r="G10" s="179" t="s">
        <v>52</v>
      </c>
      <c r="H10" s="179" t="s">
        <v>2</v>
      </c>
      <c r="I10" s="179">
        <v>63.75</v>
      </c>
      <c r="J10" s="175"/>
      <c r="K10" s="343"/>
      <c r="L10" s="442"/>
      <c r="M10" s="163"/>
      <c r="N10" s="163"/>
      <c r="O10" s="163"/>
      <c r="P10" s="163"/>
      <c r="Q10" s="164"/>
      <c r="R10" s="163"/>
      <c r="S10" s="163"/>
      <c r="T10" s="163"/>
      <c r="U10" s="163"/>
      <c r="V10" s="163"/>
      <c r="W10" s="163"/>
    </row>
    <row r="11" spans="1:23" s="130" customFormat="1" ht="30" customHeight="1">
      <c r="A11" s="393"/>
      <c r="B11" s="392"/>
      <c r="C11" s="392"/>
      <c r="D11" s="392"/>
      <c r="E11" s="395"/>
      <c r="F11" s="395"/>
      <c r="G11" s="314" t="s">
        <v>53</v>
      </c>
      <c r="H11" s="314" t="s">
        <v>54</v>
      </c>
      <c r="I11" s="314">
        <v>0.085</v>
      </c>
      <c r="J11" s="315"/>
      <c r="K11" s="313"/>
      <c r="L11" s="440"/>
      <c r="M11" s="163"/>
      <c r="N11" s="163"/>
      <c r="O11" s="163"/>
      <c r="P11" s="163"/>
      <c r="Q11" s="164"/>
      <c r="R11" s="163"/>
      <c r="S11" s="163"/>
      <c r="T11" s="163"/>
      <c r="U11" s="163"/>
      <c r="V11" s="163"/>
      <c r="W11" s="163"/>
    </row>
    <row r="12" spans="1:17" s="261" customFormat="1" ht="39.75" customHeight="1">
      <c r="A12" s="265"/>
      <c r="B12" s="265" t="s">
        <v>55</v>
      </c>
      <c r="C12" s="265"/>
      <c r="D12" s="265"/>
      <c r="E12" s="266"/>
      <c r="F12" s="266"/>
      <c r="G12" s="265"/>
      <c r="H12" s="265"/>
      <c r="I12" s="265"/>
      <c r="J12" s="266"/>
      <c r="K12" s="266"/>
      <c r="L12" s="266"/>
      <c r="Q12" s="262"/>
    </row>
    <row r="13" spans="1:17" s="261" customFormat="1" ht="39.75" customHeight="1">
      <c r="A13" s="267"/>
      <c r="B13" s="267" t="s">
        <v>56</v>
      </c>
      <c r="C13" s="267"/>
      <c r="D13" s="267"/>
      <c r="E13" s="276"/>
      <c r="F13" s="276"/>
      <c r="G13" s="267"/>
      <c r="H13" s="267"/>
      <c r="I13" s="267"/>
      <c r="J13" s="276"/>
      <c r="K13" s="276"/>
      <c r="L13" s="267"/>
      <c r="Q13" s="262"/>
    </row>
    <row r="14" spans="1:23" s="130" customFormat="1" ht="73.5" customHeight="1">
      <c r="A14" s="314">
        <v>3</v>
      </c>
      <c r="B14" s="314" t="s">
        <v>57</v>
      </c>
      <c r="C14" s="314" t="s">
        <v>49</v>
      </c>
      <c r="D14" s="314">
        <v>0.1</v>
      </c>
      <c r="E14" s="315"/>
      <c r="F14" s="315"/>
      <c r="G14" s="392"/>
      <c r="H14" s="392"/>
      <c r="I14" s="392"/>
      <c r="J14" s="392"/>
      <c r="K14" s="392"/>
      <c r="L14" s="437"/>
      <c r="M14" s="163"/>
      <c r="N14" s="163"/>
      <c r="O14" s="163"/>
      <c r="P14" s="163"/>
      <c r="Q14" s="164"/>
      <c r="R14" s="163"/>
      <c r="S14" s="163"/>
      <c r="T14" s="163"/>
      <c r="U14" s="163"/>
      <c r="V14" s="163"/>
      <c r="W14" s="163"/>
    </row>
    <row r="15" spans="1:23" s="130" customFormat="1" ht="15" customHeight="1">
      <c r="A15" s="392">
        <v>4</v>
      </c>
      <c r="B15" s="392" t="s">
        <v>58</v>
      </c>
      <c r="C15" s="392" t="s">
        <v>2</v>
      </c>
      <c r="D15" s="392">
        <v>0.6</v>
      </c>
      <c r="E15" s="395"/>
      <c r="F15" s="395"/>
      <c r="G15" s="392" t="s">
        <v>59</v>
      </c>
      <c r="H15" s="392" t="s">
        <v>44</v>
      </c>
      <c r="I15" s="392">
        <v>0.21</v>
      </c>
      <c r="J15" s="395"/>
      <c r="K15" s="395"/>
      <c r="L15" s="438"/>
      <c r="M15" s="163"/>
      <c r="N15" s="163"/>
      <c r="O15" s="163"/>
      <c r="P15" s="163"/>
      <c r="Q15" s="164"/>
      <c r="R15" s="163"/>
      <c r="S15" s="163"/>
      <c r="T15" s="163"/>
      <c r="U15" s="163"/>
      <c r="V15" s="163"/>
      <c r="W15" s="163"/>
    </row>
    <row r="16" spans="1:23" s="130" customFormat="1" ht="15" customHeight="1">
      <c r="A16" s="392"/>
      <c r="B16" s="392"/>
      <c r="C16" s="392"/>
      <c r="D16" s="392"/>
      <c r="E16" s="395"/>
      <c r="F16" s="395"/>
      <c r="G16" s="392"/>
      <c r="H16" s="392"/>
      <c r="I16" s="392"/>
      <c r="J16" s="395"/>
      <c r="K16" s="395"/>
      <c r="L16" s="438"/>
      <c r="M16" s="163"/>
      <c r="N16" s="163"/>
      <c r="O16" s="163"/>
      <c r="P16" s="163"/>
      <c r="Q16" s="164"/>
      <c r="R16" s="163"/>
      <c r="S16" s="163"/>
      <c r="T16" s="163"/>
      <c r="U16" s="163"/>
      <c r="V16" s="163"/>
      <c r="W16" s="163"/>
    </row>
    <row r="17" spans="1:23" s="130" customFormat="1" ht="30" customHeight="1">
      <c r="A17" s="392"/>
      <c r="B17" s="392"/>
      <c r="C17" s="392"/>
      <c r="D17" s="392"/>
      <c r="E17" s="395"/>
      <c r="F17" s="395"/>
      <c r="G17" s="314" t="s">
        <v>60</v>
      </c>
      <c r="H17" s="314" t="s">
        <v>2</v>
      </c>
      <c r="I17" s="314">
        <v>0.672</v>
      </c>
      <c r="J17" s="315"/>
      <c r="K17" s="315"/>
      <c r="L17" s="438"/>
      <c r="M17" s="163"/>
      <c r="N17" s="163"/>
      <c r="O17" s="163"/>
      <c r="P17" s="163"/>
      <c r="Q17" s="164"/>
      <c r="R17" s="163"/>
      <c r="S17" s="163"/>
      <c r="T17" s="163"/>
      <c r="U17" s="163"/>
      <c r="V17" s="163"/>
      <c r="W17" s="163"/>
    </row>
    <row r="18" spans="1:23" s="130" customFormat="1" ht="15" customHeight="1">
      <c r="A18" s="392">
        <v>5</v>
      </c>
      <c r="B18" s="392" t="s">
        <v>61</v>
      </c>
      <c r="C18" s="392" t="s">
        <v>49</v>
      </c>
      <c r="D18" s="392">
        <v>0.21</v>
      </c>
      <c r="E18" s="395"/>
      <c r="F18" s="395"/>
      <c r="G18" s="392" t="s">
        <v>60</v>
      </c>
      <c r="H18" s="392" t="s">
        <v>2</v>
      </c>
      <c r="I18" s="392">
        <v>0.043</v>
      </c>
      <c r="J18" s="395"/>
      <c r="K18" s="395"/>
      <c r="L18" s="438"/>
      <c r="M18" s="163"/>
      <c r="N18" s="163"/>
      <c r="O18" s="163"/>
      <c r="P18" s="163"/>
      <c r="Q18" s="164"/>
      <c r="R18" s="163"/>
      <c r="S18" s="163"/>
      <c r="T18" s="163"/>
      <c r="U18" s="163"/>
      <c r="V18" s="163"/>
      <c r="W18" s="163"/>
    </row>
    <row r="19" spans="1:23" s="130" customFormat="1" ht="15" customHeight="1">
      <c r="A19" s="392"/>
      <c r="B19" s="392"/>
      <c r="C19" s="392"/>
      <c r="D19" s="392"/>
      <c r="E19" s="395"/>
      <c r="F19" s="395"/>
      <c r="G19" s="392"/>
      <c r="H19" s="392"/>
      <c r="I19" s="392"/>
      <c r="J19" s="395"/>
      <c r="K19" s="395"/>
      <c r="L19" s="438"/>
      <c r="M19" s="163"/>
      <c r="N19" s="163"/>
      <c r="O19" s="163"/>
      <c r="P19" s="163"/>
      <c r="Q19" s="164"/>
      <c r="R19" s="163"/>
      <c r="S19" s="163"/>
      <c r="T19" s="163"/>
      <c r="U19" s="163"/>
      <c r="V19" s="163"/>
      <c r="W19" s="163"/>
    </row>
    <row r="20" spans="1:23" s="130" customFormat="1" ht="30" customHeight="1">
      <c r="A20" s="392"/>
      <c r="B20" s="392"/>
      <c r="C20" s="392"/>
      <c r="D20" s="392"/>
      <c r="E20" s="395"/>
      <c r="F20" s="395"/>
      <c r="G20" s="314" t="s">
        <v>62</v>
      </c>
      <c r="H20" s="314" t="s">
        <v>30</v>
      </c>
      <c r="I20" s="315">
        <v>10.1</v>
      </c>
      <c r="J20" s="315"/>
      <c r="K20" s="315"/>
      <c r="L20" s="439"/>
      <c r="M20" s="163"/>
      <c r="N20" s="163"/>
      <c r="O20" s="163"/>
      <c r="P20" s="163"/>
      <c r="Q20" s="164"/>
      <c r="R20" s="163"/>
      <c r="S20" s="163"/>
      <c r="T20" s="163"/>
      <c r="U20" s="163"/>
      <c r="V20" s="163"/>
      <c r="W20" s="163"/>
    </row>
    <row r="21" spans="1:17" s="261" customFormat="1" ht="39.75" customHeight="1">
      <c r="A21" s="265"/>
      <c r="B21" s="265" t="s">
        <v>63</v>
      </c>
      <c r="C21" s="265"/>
      <c r="D21" s="265"/>
      <c r="E21" s="266"/>
      <c r="F21" s="266"/>
      <c r="G21" s="265"/>
      <c r="H21" s="265"/>
      <c r="I21" s="265"/>
      <c r="J21" s="266"/>
      <c r="K21" s="266"/>
      <c r="L21" s="266"/>
      <c r="Q21" s="262"/>
    </row>
    <row r="22" spans="1:17" s="261" customFormat="1" ht="39.75" customHeight="1">
      <c r="A22" s="219"/>
      <c r="B22" s="267" t="s">
        <v>64</v>
      </c>
      <c r="C22" s="219"/>
      <c r="D22" s="219"/>
      <c r="E22" s="224"/>
      <c r="F22" s="224"/>
      <c r="G22" s="219"/>
      <c r="H22" s="219"/>
      <c r="I22" s="219"/>
      <c r="J22" s="224"/>
      <c r="K22" s="224"/>
      <c r="L22" s="219"/>
      <c r="Q22" s="262"/>
    </row>
    <row r="23" spans="1:23" s="130" customFormat="1" ht="19.5" customHeight="1">
      <c r="A23" s="392">
        <v>6</v>
      </c>
      <c r="B23" s="392" t="s">
        <v>66</v>
      </c>
      <c r="C23" s="392" t="s">
        <v>44</v>
      </c>
      <c r="D23" s="392">
        <v>2.23965</v>
      </c>
      <c r="E23" s="395"/>
      <c r="F23" s="395"/>
      <c r="G23" s="392" t="s">
        <v>67</v>
      </c>
      <c r="H23" s="392" t="s">
        <v>44</v>
      </c>
      <c r="I23" s="392">
        <v>2.464</v>
      </c>
      <c r="J23" s="395"/>
      <c r="K23" s="395"/>
      <c r="L23" s="392"/>
      <c r="M23" s="163"/>
      <c r="N23" s="163"/>
      <c r="O23" s="163"/>
      <c r="P23" s="163"/>
      <c r="Q23" s="164"/>
      <c r="R23" s="163"/>
      <c r="S23" s="163"/>
      <c r="T23" s="163"/>
      <c r="U23" s="163"/>
      <c r="V23" s="163"/>
      <c r="W23" s="163"/>
    </row>
    <row r="24" spans="1:23" s="130" customFormat="1" ht="19.5" customHeight="1">
      <c r="A24" s="392"/>
      <c r="B24" s="392"/>
      <c r="C24" s="392"/>
      <c r="D24" s="392"/>
      <c r="E24" s="395"/>
      <c r="F24" s="395"/>
      <c r="G24" s="392"/>
      <c r="H24" s="392"/>
      <c r="I24" s="392"/>
      <c r="J24" s="395"/>
      <c r="K24" s="395"/>
      <c r="L24" s="392"/>
      <c r="M24" s="163"/>
      <c r="N24" s="163"/>
      <c r="O24" s="163"/>
      <c r="P24" s="163"/>
      <c r="Q24" s="164"/>
      <c r="R24" s="163"/>
      <c r="S24" s="163"/>
      <c r="T24" s="163"/>
      <c r="U24" s="163"/>
      <c r="V24" s="163"/>
      <c r="W24" s="163"/>
    </row>
    <row r="25" spans="1:23" s="130" customFormat="1" ht="19.5" customHeight="1">
      <c r="A25" s="392">
        <v>7</v>
      </c>
      <c r="B25" s="392" t="s">
        <v>68</v>
      </c>
      <c r="C25" s="392" t="s">
        <v>2</v>
      </c>
      <c r="D25" s="392">
        <v>27</v>
      </c>
      <c r="E25" s="395"/>
      <c r="F25" s="395"/>
      <c r="G25" s="392" t="s">
        <v>69</v>
      </c>
      <c r="H25" s="392" t="s">
        <v>2</v>
      </c>
      <c r="I25" s="392">
        <v>27.54</v>
      </c>
      <c r="J25" s="395"/>
      <c r="K25" s="395"/>
      <c r="L25" s="392"/>
      <c r="M25" s="163"/>
      <c r="N25" s="163"/>
      <c r="O25" s="163"/>
      <c r="P25" s="163"/>
      <c r="Q25" s="164"/>
      <c r="R25" s="163"/>
      <c r="S25" s="163"/>
      <c r="T25" s="163"/>
      <c r="U25" s="163"/>
      <c r="V25" s="163"/>
      <c r="W25" s="163"/>
    </row>
    <row r="26" spans="1:23" s="130" customFormat="1" ht="19.5" customHeight="1">
      <c r="A26" s="392"/>
      <c r="B26" s="392"/>
      <c r="C26" s="392"/>
      <c r="D26" s="392"/>
      <c r="E26" s="395"/>
      <c r="F26" s="395"/>
      <c r="G26" s="392"/>
      <c r="H26" s="392"/>
      <c r="I26" s="392"/>
      <c r="J26" s="395"/>
      <c r="K26" s="395"/>
      <c r="L26" s="392"/>
      <c r="M26" s="163"/>
      <c r="N26" s="163"/>
      <c r="O26" s="163"/>
      <c r="P26" s="163"/>
      <c r="Q26" s="164"/>
      <c r="R26" s="163"/>
      <c r="S26" s="163"/>
      <c r="T26" s="163"/>
      <c r="U26" s="163"/>
      <c r="V26" s="163"/>
      <c r="W26" s="163"/>
    </row>
    <row r="27" spans="1:23" s="130" customFormat="1" ht="15" customHeight="1">
      <c r="A27" s="392">
        <v>8</v>
      </c>
      <c r="B27" s="392" t="s">
        <v>70</v>
      </c>
      <c r="C27" s="392" t="s">
        <v>49</v>
      </c>
      <c r="D27" s="392">
        <v>2.7</v>
      </c>
      <c r="E27" s="395"/>
      <c r="F27" s="395"/>
      <c r="G27" s="392" t="s">
        <v>71</v>
      </c>
      <c r="H27" s="392" t="s">
        <v>43</v>
      </c>
      <c r="I27" s="392">
        <v>5.4</v>
      </c>
      <c r="J27" s="395"/>
      <c r="K27" s="395"/>
      <c r="L27" s="392"/>
      <c r="M27" s="163"/>
      <c r="N27" s="163"/>
      <c r="O27" s="163"/>
      <c r="P27" s="163"/>
      <c r="Q27" s="164"/>
      <c r="R27" s="163"/>
      <c r="S27" s="163"/>
      <c r="T27" s="163"/>
      <c r="U27" s="163"/>
      <c r="V27" s="163"/>
      <c r="W27" s="163"/>
    </row>
    <row r="28" spans="1:23" s="130" customFormat="1" ht="15" customHeight="1">
      <c r="A28" s="392"/>
      <c r="B28" s="392"/>
      <c r="C28" s="392"/>
      <c r="D28" s="392"/>
      <c r="E28" s="395"/>
      <c r="F28" s="395"/>
      <c r="G28" s="392"/>
      <c r="H28" s="392"/>
      <c r="I28" s="392"/>
      <c r="J28" s="395"/>
      <c r="K28" s="395"/>
      <c r="L28" s="392"/>
      <c r="M28" s="163"/>
      <c r="N28" s="163"/>
      <c r="O28" s="163"/>
      <c r="P28" s="163"/>
      <c r="Q28" s="164"/>
      <c r="R28" s="163"/>
      <c r="S28" s="163"/>
      <c r="T28" s="163"/>
      <c r="U28" s="163"/>
      <c r="V28" s="163"/>
      <c r="W28" s="163"/>
    </row>
    <row r="29" spans="1:23" s="130" customFormat="1" ht="30" customHeight="1">
      <c r="A29" s="392"/>
      <c r="B29" s="392"/>
      <c r="C29" s="392"/>
      <c r="D29" s="392"/>
      <c r="E29" s="395"/>
      <c r="F29" s="395"/>
      <c r="G29" s="314" t="s">
        <v>72</v>
      </c>
      <c r="H29" s="314" t="s">
        <v>37</v>
      </c>
      <c r="I29" s="314">
        <v>5.4</v>
      </c>
      <c r="J29" s="315"/>
      <c r="K29" s="315"/>
      <c r="L29" s="392"/>
      <c r="M29" s="163"/>
      <c r="N29" s="163"/>
      <c r="O29" s="163"/>
      <c r="P29" s="163"/>
      <c r="Q29" s="164"/>
      <c r="R29" s="163"/>
      <c r="S29" s="163"/>
      <c r="T29" s="163"/>
      <c r="U29" s="163"/>
      <c r="V29" s="163"/>
      <c r="W29" s="163"/>
    </row>
    <row r="30" spans="1:23" s="130" customFormat="1" ht="54.75" customHeight="1">
      <c r="A30" s="392"/>
      <c r="B30" s="392"/>
      <c r="C30" s="392"/>
      <c r="D30" s="392"/>
      <c r="E30" s="395"/>
      <c r="F30" s="395"/>
      <c r="G30" s="314" t="s">
        <v>73</v>
      </c>
      <c r="H30" s="314" t="s">
        <v>2</v>
      </c>
      <c r="I30" s="314">
        <v>5.508</v>
      </c>
      <c r="J30" s="315"/>
      <c r="K30" s="315"/>
      <c r="L30" s="392"/>
      <c r="M30" s="163"/>
      <c r="N30" s="163"/>
      <c r="O30" s="163"/>
      <c r="P30" s="163"/>
      <c r="Q30" s="164"/>
      <c r="R30" s="163"/>
      <c r="S30" s="163"/>
      <c r="T30" s="163"/>
      <c r="U30" s="163"/>
      <c r="V30" s="163"/>
      <c r="W30" s="163"/>
    </row>
    <row r="31" spans="1:23" s="130" customFormat="1" ht="15" customHeight="1">
      <c r="A31" s="392">
        <v>9</v>
      </c>
      <c r="B31" s="392" t="s">
        <v>74</v>
      </c>
      <c r="C31" s="392" t="s">
        <v>93</v>
      </c>
      <c r="D31" s="392">
        <v>0.57</v>
      </c>
      <c r="E31" s="395"/>
      <c r="F31" s="395"/>
      <c r="G31" s="422" t="s">
        <v>75</v>
      </c>
      <c r="H31" s="392" t="s">
        <v>42</v>
      </c>
      <c r="I31" s="392">
        <v>59.85</v>
      </c>
      <c r="J31" s="395"/>
      <c r="K31" s="395"/>
      <c r="L31" s="392"/>
      <c r="M31" s="163"/>
      <c r="N31" s="163"/>
      <c r="O31" s="163"/>
      <c r="P31" s="163"/>
      <c r="Q31" s="164"/>
      <c r="R31" s="163"/>
      <c r="S31" s="163"/>
      <c r="T31" s="163"/>
      <c r="U31" s="163"/>
      <c r="V31" s="163"/>
      <c r="W31" s="163"/>
    </row>
    <row r="32" spans="1:23" s="140" customFormat="1" ht="15" customHeight="1">
      <c r="A32" s="392"/>
      <c r="B32" s="392"/>
      <c r="C32" s="392"/>
      <c r="D32" s="392"/>
      <c r="E32" s="395"/>
      <c r="F32" s="395"/>
      <c r="G32" s="422"/>
      <c r="H32" s="392"/>
      <c r="I32" s="392"/>
      <c r="J32" s="395"/>
      <c r="K32" s="395"/>
      <c r="L32" s="392"/>
      <c r="M32"/>
      <c r="N32" s="7"/>
      <c r="O32" s="7"/>
      <c r="P32" s="159"/>
      <c r="Q32" s="139"/>
      <c r="R32" s="7"/>
      <c r="S32" s="7"/>
      <c r="T32" s="7"/>
      <c r="U32" s="7"/>
      <c r="V32" s="7"/>
      <c r="W32" s="7"/>
    </row>
    <row r="33" spans="1:17" s="269" customFormat="1" ht="39.75" customHeight="1">
      <c r="A33" s="265"/>
      <c r="B33" s="265" t="s">
        <v>76</v>
      </c>
      <c r="C33" s="265"/>
      <c r="D33" s="266"/>
      <c r="E33" s="266"/>
      <c r="F33" s="266"/>
      <c r="G33" s="273"/>
      <c r="H33" s="273"/>
      <c r="I33" s="273"/>
      <c r="J33" s="274"/>
      <c r="K33" s="274"/>
      <c r="L33" s="266"/>
      <c r="M33" s="268"/>
      <c r="P33" s="270"/>
      <c r="Q33" s="271"/>
    </row>
    <row r="34" spans="1:17" s="269" customFormat="1" ht="39.75" customHeight="1">
      <c r="A34" s="219"/>
      <c r="B34" s="267" t="s">
        <v>77</v>
      </c>
      <c r="C34" s="219"/>
      <c r="D34" s="224"/>
      <c r="E34" s="224"/>
      <c r="F34" s="224"/>
      <c r="G34" s="272"/>
      <c r="H34" s="272"/>
      <c r="I34" s="272"/>
      <c r="J34" s="258"/>
      <c r="K34" s="258"/>
      <c r="L34" s="258"/>
      <c r="M34" s="268"/>
      <c r="P34" s="270"/>
      <c r="Q34" s="271"/>
    </row>
    <row r="35" spans="1:23" s="140" customFormat="1" ht="23.25" customHeight="1">
      <c r="A35" s="393">
        <v>10</v>
      </c>
      <c r="B35" s="393" t="s">
        <v>66</v>
      </c>
      <c r="C35" s="393" t="s">
        <v>44</v>
      </c>
      <c r="D35" s="400">
        <v>0.41</v>
      </c>
      <c r="E35" s="400"/>
      <c r="F35" s="400"/>
      <c r="G35" s="420" t="s">
        <v>67</v>
      </c>
      <c r="H35" s="420" t="s">
        <v>44</v>
      </c>
      <c r="I35" s="421">
        <v>0.46</v>
      </c>
      <c r="J35" s="421"/>
      <c r="K35" s="421"/>
      <c r="L35" s="400"/>
      <c r="M35"/>
      <c r="N35" s="7"/>
      <c r="O35" s="7"/>
      <c r="P35" s="159"/>
      <c r="Q35" s="139"/>
      <c r="R35" s="7"/>
      <c r="S35" s="7"/>
      <c r="T35" s="7"/>
      <c r="U35" s="7"/>
      <c r="V35" s="7"/>
      <c r="W35" s="7"/>
    </row>
    <row r="36" spans="1:23" s="140" customFormat="1" ht="13.5" customHeight="1">
      <c r="A36" s="393"/>
      <c r="B36" s="393"/>
      <c r="C36" s="393"/>
      <c r="D36" s="400"/>
      <c r="E36" s="400"/>
      <c r="F36" s="400"/>
      <c r="G36" s="420"/>
      <c r="H36" s="420"/>
      <c r="I36" s="421"/>
      <c r="J36" s="421"/>
      <c r="K36" s="421"/>
      <c r="L36" s="400"/>
      <c r="M36"/>
      <c r="N36" s="7"/>
      <c r="O36" s="7"/>
      <c r="P36" s="159"/>
      <c r="Q36" s="139"/>
      <c r="R36" s="7"/>
      <c r="S36" s="7"/>
      <c r="T36" s="7"/>
      <c r="U36" s="7"/>
      <c r="V36" s="7"/>
      <c r="W36" s="7"/>
    </row>
    <row r="37" spans="1:23" s="140" customFormat="1" ht="20.25" customHeight="1">
      <c r="A37" s="393">
        <v>11</v>
      </c>
      <c r="B37" s="393" t="s">
        <v>68</v>
      </c>
      <c r="C37" s="393" t="s">
        <v>2</v>
      </c>
      <c r="D37" s="400"/>
      <c r="E37" s="400"/>
      <c r="F37" s="400"/>
      <c r="G37" s="420" t="s">
        <v>69</v>
      </c>
      <c r="H37" s="420" t="s">
        <v>2</v>
      </c>
      <c r="I37" s="421">
        <v>5.1</v>
      </c>
      <c r="J37" s="421"/>
      <c r="K37" s="421"/>
      <c r="L37" s="400"/>
      <c r="M37"/>
      <c r="N37" s="7"/>
      <c r="O37" s="7"/>
      <c r="P37" s="159"/>
      <c r="Q37" s="139"/>
      <c r="R37" s="7"/>
      <c r="S37" s="7"/>
      <c r="T37" s="7"/>
      <c r="U37" s="7"/>
      <c r="V37" s="7"/>
      <c r="W37" s="7"/>
    </row>
    <row r="38" spans="1:23" s="140" customFormat="1" ht="6.75" customHeight="1">
      <c r="A38" s="393"/>
      <c r="B38" s="393"/>
      <c r="C38" s="393"/>
      <c r="D38" s="400"/>
      <c r="E38" s="400"/>
      <c r="F38" s="400"/>
      <c r="G38" s="420"/>
      <c r="H38" s="420"/>
      <c r="I38" s="421"/>
      <c r="J38" s="421"/>
      <c r="K38" s="421"/>
      <c r="L38" s="400"/>
      <c r="M38"/>
      <c r="N38" s="7"/>
      <c r="O38" s="7"/>
      <c r="P38" s="159"/>
      <c r="Q38" s="139"/>
      <c r="R38" s="7"/>
      <c r="S38" s="7"/>
      <c r="T38" s="7"/>
      <c r="U38" s="7"/>
      <c r="V38" s="7"/>
      <c r="W38" s="7"/>
    </row>
    <row r="39" spans="1:23" s="140" customFormat="1" ht="5.25" customHeight="1">
      <c r="A39" s="393">
        <v>12</v>
      </c>
      <c r="B39" s="393" t="s">
        <v>78</v>
      </c>
      <c r="C39" s="393" t="s">
        <v>49</v>
      </c>
      <c r="D39" s="400">
        <v>0.5</v>
      </c>
      <c r="E39" s="400"/>
      <c r="F39" s="400"/>
      <c r="G39" s="393" t="s">
        <v>79</v>
      </c>
      <c r="H39" s="420" t="s">
        <v>2</v>
      </c>
      <c r="I39" s="423">
        <v>0.00525</v>
      </c>
      <c r="J39" s="421"/>
      <c r="K39" s="421"/>
      <c r="L39" s="400"/>
      <c r="M39"/>
      <c r="N39" s="7"/>
      <c r="O39" s="7"/>
      <c r="P39" s="159"/>
      <c r="Q39" s="139"/>
      <c r="R39" s="7"/>
      <c r="S39" s="7"/>
      <c r="T39" s="7"/>
      <c r="U39" s="7"/>
      <c r="V39" s="7"/>
      <c r="W39" s="7"/>
    </row>
    <row r="40" spans="1:23" s="140" customFormat="1" ht="54" customHeight="1">
      <c r="A40" s="393"/>
      <c r="B40" s="393"/>
      <c r="C40" s="393"/>
      <c r="D40" s="400"/>
      <c r="E40" s="400"/>
      <c r="F40" s="400"/>
      <c r="G40" s="393"/>
      <c r="H40" s="420"/>
      <c r="I40" s="423"/>
      <c r="J40" s="421"/>
      <c r="K40" s="421"/>
      <c r="L40" s="400"/>
      <c r="M40"/>
      <c r="N40" s="7"/>
      <c r="O40" s="7"/>
      <c r="P40" s="159"/>
      <c r="Q40" s="139"/>
      <c r="R40" s="7"/>
      <c r="S40" s="7"/>
      <c r="T40" s="7"/>
      <c r="U40" s="7"/>
      <c r="V40" s="7"/>
      <c r="W40" s="7"/>
    </row>
    <row r="41" spans="1:23" s="140" customFormat="1" ht="44.25" customHeight="1">
      <c r="A41" s="393"/>
      <c r="B41" s="393"/>
      <c r="C41" s="393"/>
      <c r="D41" s="400"/>
      <c r="E41" s="400"/>
      <c r="F41" s="400"/>
      <c r="G41" s="179" t="s">
        <v>80</v>
      </c>
      <c r="H41" s="320" t="s">
        <v>2</v>
      </c>
      <c r="I41" s="123">
        <v>1.5</v>
      </c>
      <c r="J41" s="123"/>
      <c r="K41" s="123"/>
      <c r="L41" s="400"/>
      <c r="M41"/>
      <c r="N41" s="7"/>
      <c r="O41" s="7"/>
      <c r="P41" s="159"/>
      <c r="Q41" s="139"/>
      <c r="R41" s="7"/>
      <c r="S41" s="7"/>
      <c r="T41" s="7"/>
      <c r="U41" s="7"/>
      <c r="V41" s="7"/>
      <c r="W41" s="7"/>
    </row>
    <row r="42" spans="1:23" s="140" customFormat="1" ht="87.75" customHeight="1">
      <c r="A42" s="393"/>
      <c r="B42" s="393"/>
      <c r="C42" s="393"/>
      <c r="D42" s="400"/>
      <c r="E42" s="400"/>
      <c r="F42" s="400"/>
      <c r="G42" s="179" t="s">
        <v>81</v>
      </c>
      <c r="H42" s="320" t="s">
        <v>30</v>
      </c>
      <c r="I42" s="187">
        <v>52.5</v>
      </c>
      <c r="J42" s="123"/>
      <c r="K42" s="123"/>
      <c r="L42" s="400"/>
      <c r="M42"/>
      <c r="N42" s="7"/>
      <c r="O42" s="7"/>
      <c r="P42" s="159"/>
      <c r="Q42" s="139"/>
      <c r="R42" s="7"/>
      <c r="S42" s="7"/>
      <c r="T42" s="7"/>
      <c r="U42" s="7"/>
      <c r="V42" s="7"/>
      <c r="W42" s="7"/>
    </row>
    <row r="43" spans="1:23" s="140" customFormat="1" ht="18" customHeight="1">
      <c r="A43" s="393"/>
      <c r="B43" s="393"/>
      <c r="C43" s="393"/>
      <c r="D43" s="400"/>
      <c r="E43" s="400"/>
      <c r="F43" s="400"/>
      <c r="G43" s="179" t="s">
        <v>72</v>
      </c>
      <c r="H43" s="320" t="s">
        <v>37</v>
      </c>
      <c r="I43" s="123">
        <v>1.5</v>
      </c>
      <c r="J43" s="123"/>
      <c r="K43" s="123"/>
      <c r="L43" s="400"/>
      <c r="M43"/>
      <c r="N43" s="7"/>
      <c r="O43" s="7"/>
      <c r="P43" s="159"/>
      <c r="Q43" s="139"/>
      <c r="R43" s="7"/>
      <c r="S43" s="7"/>
      <c r="T43" s="7"/>
      <c r="U43" s="7"/>
      <c r="V43" s="7"/>
      <c r="W43" s="7"/>
    </row>
    <row r="44" spans="1:17" s="346" customFormat="1" ht="39.75" customHeight="1">
      <c r="A44" s="265"/>
      <c r="B44" s="265" t="s">
        <v>82</v>
      </c>
      <c r="C44" s="265"/>
      <c r="D44" s="266"/>
      <c r="E44" s="266"/>
      <c r="F44" s="266"/>
      <c r="G44" s="265"/>
      <c r="H44" s="273"/>
      <c r="I44" s="274"/>
      <c r="J44" s="274"/>
      <c r="K44" s="274"/>
      <c r="L44" s="266"/>
      <c r="M44" s="345"/>
      <c r="P44" s="347"/>
      <c r="Q44" s="348"/>
    </row>
    <row r="45" spans="1:17" s="346" customFormat="1" ht="39.75" customHeight="1">
      <c r="A45" s="267"/>
      <c r="B45" s="267" t="s">
        <v>83</v>
      </c>
      <c r="C45" s="267"/>
      <c r="D45" s="276"/>
      <c r="E45" s="276"/>
      <c r="F45" s="276"/>
      <c r="G45" s="267"/>
      <c r="H45" s="277"/>
      <c r="I45" s="278"/>
      <c r="J45" s="278"/>
      <c r="K45" s="278"/>
      <c r="L45" s="266"/>
      <c r="M45" s="345"/>
      <c r="P45" s="347"/>
      <c r="Q45" s="348"/>
    </row>
    <row r="46" spans="1:23" s="140" customFormat="1" ht="18.75" customHeight="1">
      <c r="A46" s="393">
        <v>13</v>
      </c>
      <c r="B46" s="393" t="s">
        <v>68</v>
      </c>
      <c r="C46" s="393" t="s">
        <v>2</v>
      </c>
      <c r="D46" s="400">
        <v>7</v>
      </c>
      <c r="E46" s="400"/>
      <c r="F46" s="400"/>
      <c r="G46" s="420" t="s">
        <v>69</v>
      </c>
      <c r="H46" s="420" t="s">
        <v>2</v>
      </c>
      <c r="I46" s="421">
        <v>7.14</v>
      </c>
      <c r="J46" s="421"/>
      <c r="K46" s="421"/>
      <c r="L46" s="431"/>
      <c r="M46"/>
      <c r="N46" s="7"/>
      <c r="O46" s="7"/>
      <c r="P46" s="159"/>
      <c r="Q46" s="139"/>
      <c r="R46" s="7"/>
      <c r="S46" s="7"/>
      <c r="T46" s="7"/>
      <c r="U46" s="7"/>
      <c r="V46" s="7"/>
      <c r="W46" s="7"/>
    </row>
    <row r="47" spans="1:23" s="140" customFormat="1" ht="16.5" customHeight="1">
      <c r="A47" s="393"/>
      <c r="B47" s="393"/>
      <c r="C47" s="393"/>
      <c r="D47" s="400"/>
      <c r="E47" s="400"/>
      <c r="F47" s="400"/>
      <c r="G47" s="420"/>
      <c r="H47" s="420"/>
      <c r="I47" s="421"/>
      <c r="J47" s="421"/>
      <c r="K47" s="421"/>
      <c r="L47" s="432"/>
      <c r="M47"/>
      <c r="N47" s="7"/>
      <c r="O47" s="7"/>
      <c r="P47" s="159"/>
      <c r="Q47" s="139"/>
      <c r="R47" s="7"/>
      <c r="S47" s="7"/>
      <c r="T47" s="7"/>
      <c r="U47" s="7"/>
      <c r="V47" s="7"/>
      <c r="W47" s="7"/>
    </row>
    <row r="48" spans="1:23" s="140" customFormat="1" ht="33.75" customHeight="1">
      <c r="A48" s="393">
        <v>14</v>
      </c>
      <c r="B48" s="393" t="s">
        <v>84</v>
      </c>
      <c r="C48" s="393" t="s">
        <v>49</v>
      </c>
      <c r="D48" s="400">
        <v>0.7</v>
      </c>
      <c r="E48" s="400"/>
      <c r="F48" s="414"/>
      <c r="G48" s="393" t="s">
        <v>85</v>
      </c>
      <c r="H48" s="420" t="s">
        <v>37</v>
      </c>
      <c r="I48" s="421">
        <v>417.2</v>
      </c>
      <c r="J48" s="396"/>
      <c r="K48" s="396"/>
      <c r="L48" s="432"/>
      <c r="M48"/>
      <c r="N48" s="7"/>
      <c r="O48" s="7"/>
      <c r="P48" s="159"/>
      <c r="Q48" s="139"/>
      <c r="R48" s="7"/>
      <c r="S48" s="7"/>
      <c r="T48" s="7"/>
      <c r="U48" s="7"/>
      <c r="V48" s="7"/>
      <c r="W48" s="7"/>
    </row>
    <row r="49" spans="1:23" s="140" customFormat="1" ht="21.75" customHeight="1">
      <c r="A49" s="393"/>
      <c r="B49" s="393"/>
      <c r="C49" s="393"/>
      <c r="D49" s="400"/>
      <c r="E49" s="400"/>
      <c r="F49" s="414"/>
      <c r="G49" s="393"/>
      <c r="H49" s="420"/>
      <c r="I49" s="421"/>
      <c r="J49" s="396"/>
      <c r="K49" s="396"/>
      <c r="L49" s="432"/>
      <c r="M49"/>
      <c r="N49" s="7"/>
      <c r="O49" s="7"/>
      <c r="P49" s="159"/>
      <c r="Q49" s="139"/>
      <c r="R49" s="7"/>
      <c r="S49" s="7"/>
      <c r="T49" s="7"/>
      <c r="U49" s="7"/>
      <c r="V49" s="7"/>
      <c r="W49" s="7"/>
    </row>
    <row r="50" spans="1:23" s="140" customFormat="1" ht="27" customHeight="1">
      <c r="A50" s="393"/>
      <c r="B50" s="393"/>
      <c r="C50" s="393"/>
      <c r="D50" s="400"/>
      <c r="E50" s="400"/>
      <c r="F50" s="414"/>
      <c r="G50" s="179" t="s">
        <v>86</v>
      </c>
      <c r="H50" s="320" t="s">
        <v>94</v>
      </c>
      <c r="I50" s="189">
        <v>0.0805</v>
      </c>
      <c r="J50" s="123"/>
      <c r="K50" s="123"/>
      <c r="L50" s="432"/>
      <c r="M50"/>
      <c r="N50" s="7"/>
      <c r="O50" s="7"/>
      <c r="P50" s="159"/>
      <c r="Q50" s="139"/>
      <c r="R50" s="7"/>
      <c r="S50" s="7"/>
      <c r="T50" s="7"/>
      <c r="U50" s="7"/>
      <c r="V50" s="7"/>
      <c r="W50" s="7"/>
    </row>
    <row r="51" spans="1:23" s="140" customFormat="1" ht="53.25" customHeight="1">
      <c r="A51" s="393"/>
      <c r="B51" s="393"/>
      <c r="C51" s="393"/>
      <c r="D51" s="400"/>
      <c r="E51" s="400"/>
      <c r="F51" s="414"/>
      <c r="G51" s="314" t="s">
        <v>80</v>
      </c>
      <c r="H51" s="180" t="s">
        <v>2</v>
      </c>
      <c r="I51" s="188">
        <v>0.014</v>
      </c>
      <c r="J51" s="182"/>
      <c r="K51" s="182"/>
      <c r="L51" s="432"/>
      <c r="M51"/>
      <c r="N51" s="7"/>
      <c r="O51" s="7"/>
      <c r="P51" s="159"/>
      <c r="Q51" s="139"/>
      <c r="R51" s="7"/>
      <c r="S51" s="7"/>
      <c r="T51" s="7"/>
      <c r="U51" s="7"/>
      <c r="V51" s="7"/>
      <c r="W51" s="7"/>
    </row>
    <row r="52" spans="1:23" s="140" customFormat="1" ht="37.5" customHeight="1">
      <c r="A52" s="392">
        <v>15</v>
      </c>
      <c r="B52" s="392" t="s">
        <v>87</v>
      </c>
      <c r="C52" s="392" t="s">
        <v>94</v>
      </c>
      <c r="D52" s="395">
        <v>0.07</v>
      </c>
      <c r="E52" s="395"/>
      <c r="F52" s="395"/>
      <c r="G52" s="392" t="s">
        <v>88</v>
      </c>
      <c r="H52" s="394" t="s">
        <v>2</v>
      </c>
      <c r="I52" s="424">
        <v>0.714</v>
      </c>
      <c r="J52" s="396"/>
      <c r="K52" s="396"/>
      <c r="L52" s="432"/>
      <c r="M52"/>
      <c r="N52" s="7"/>
      <c r="O52" s="7"/>
      <c r="P52" s="159"/>
      <c r="Q52" s="139"/>
      <c r="R52" s="7"/>
      <c r="S52" s="7"/>
      <c r="T52" s="7"/>
      <c r="U52" s="7"/>
      <c r="V52" s="7"/>
      <c r="W52" s="7"/>
    </row>
    <row r="53" spans="1:23" s="140" customFormat="1" ht="17.25" customHeight="1">
      <c r="A53" s="392"/>
      <c r="B53" s="392"/>
      <c r="C53" s="392"/>
      <c r="D53" s="395"/>
      <c r="E53" s="395"/>
      <c r="F53" s="395"/>
      <c r="G53" s="392"/>
      <c r="H53" s="394"/>
      <c r="I53" s="424"/>
      <c r="J53" s="396"/>
      <c r="K53" s="396"/>
      <c r="L53" s="432"/>
      <c r="M53"/>
      <c r="N53" s="7"/>
      <c r="O53" s="7"/>
      <c r="P53" s="159"/>
      <c r="Q53" s="139"/>
      <c r="R53" s="7"/>
      <c r="S53" s="7"/>
      <c r="T53" s="7"/>
      <c r="U53" s="7"/>
      <c r="V53" s="7"/>
      <c r="W53" s="7"/>
    </row>
    <row r="54" spans="1:23" s="140" customFormat="1" ht="54.75" customHeight="1">
      <c r="A54" s="392"/>
      <c r="B54" s="392"/>
      <c r="C54" s="392"/>
      <c r="D54" s="395"/>
      <c r="E54" s="395"/>
      <c r="F54" s="395"/>
      <c r="G54" s="314" t="s">
        <v>89</v>
      </c>
      <c r="H54" s="180" t="s">
        <v>2</v>
      </c>
      <c r="I54" s="182">
        <v>0.9</v>
      </c>
      <c r="J54" s="182"/>
      <c r="K54" s="182"/>
      <c r="L54" s="432"/>
      <c r="M54"/>
      <c r="N54" s="7"/>
      <c r="O54" s="7"/>
      <c r="P54" s="159"/>
      <c r="Q54" s="139"/>
      <c r="R54" s="7"/>
      <c r="S54" s="7"/>
      <c r="T54" s="7"/>
      <c r="U54" s="7"/>
      <c r="V54" s="7"/>
      <c r="W54" s="7"/>
    </row>
    <row r="55" spans="1:23" s="140" customFormat="1" ht="25.5" customHeight="1">
      <c r="A55" s="392"/>
      <c r="B55" s="392"/>
      <c r="C55" s="392"/>
      <c r="D55" s="395"/>
      <c r="E55" s="395"/>
      <c r="F55" s="395"/>
      <c r="G55" s="314" t="s">
        <v>90</v>
      </c>
      <c r="H55" s="180" t="s">
        <v>2</v>
      </c>
      <c r="I55" s="182">
        <v>10.08</v>
      </c>
      <c r="J55" s="182"/>
      <c r="K55" s="182"/>
      <c r="L55" s="432"/>
      <c r="M55"/>
      <c r="N55" s="7"/>
      <c r="O55" s="7"/>
      <c r="P55" s="159"/>
      <c r="Q55" s="139"/>
      <c r="R55" s="7"/>
      <c r="S55" s="7"/>
      <c r="T55" s="7"/>
      <c r="U55" s="7"/>
      <c r="V55" s="7"/>
      <c r="W55" s="7"/>
    </row>
    <row r="56" spans="1:23" s="140" customFormat="1" ht="25.5" customHeight="1">
      <c r="A56" s="392"/>
      <c r="B56" s="392"/>
      <c r="C56" s="392"/>
      <c r="D56" s="395"/>
      <c r="E56" s="395"/>
      <c r="F56" s="395"/>
      <c r="G56" s="314" t="s">
        <v>91</v>
      </c>
      <c r="H56" s="180" t="s">
        <v>2</v>
      </c>
      <c r="I56" s="182">
        <v>1.47</v>
      </c>
      <c r="J56" s="182"/>
      <c r="K56" s="182"/>
      <c r="L56" s="433"/>
      <c r="M56"/>
      <c r="N56" s="7"/>
      <c r="O56" s="7"/>
      <c r="P56" s="159"/>
      <c r="Q56" s="139"/>
      <c r="R56" s="7"/>
      <c r="S56" s="7"/>
      <c r="T56" s="7"/>
      <c r="U56" s="7"/>
      <c r="V56" s="7"/>
      <c r="W56" s="7"/>
    </row>
    <row r="57" spans="1:17" s="269" customFormat="1" ht="39.75" customHeight="1">
      <c r="A57" s="265"/>
      <c r="B57" s="265" t="s">
        <v>92</v>
      </c>
      <c r="C57" s="265"/>
      <c r="D57" s="266"/>
      <c r="E57" s="266"/>
      <c r="F57" s="266"/>
      <c r="G57" s="273"/>
      <c r="H57" s="273"/>
      <c r="I57" s="274"/>
      <c r="J57" s="274"/>
      <c r="K57" s="274"/>
      <c r="L57" s="266"/>
      <c r="M57" s="268"/>
      <c r="P57" s="270"/>
      <c r="Q57" s="271"/>
    </row>
    <row r="58" spans="1:17" s="269" customFormat="1" ht="39.75" customHeight="1">
      <c r="A58" s="219"/>
      <c r="B58" s="267" t="s">
        <v>95</v>
      </c>
      <c r="C58" s="219"/>
      <c r="D58" s="224"/>
      <c r="E58" s="224"/>
      <c r="F58" s="224"/>
      <c r="G58" s="272"/>
      <c r="H58" s="272"/>
      <c r="I58" s="258"/>
      <c r="J58" s="258"/>
      <c r="K58" s="275"/>
      <c r="L58" s="224"/>
      <c r="M58" s="268"/>
      <c r="P58" s="270"/>
      <c r="Q58" s="271"/>
    </row>
    <row r="59" spans="1:23" s="140" customFormat="1" ht="25.5" customHeight="1">
      <c r="A59" s="392">
        <v>16</v>
      </c>
      <c r="B59" s="392" t="s">
        <v>96</v>
      </c>
      <c r="C59" s="392" t="s">
        <v>97</v>
      </c>
      <c r="D59" s="395">
        <v>0.04</v>
      </c>
      <c r="E59" s="395"/>
      <c r="F59" s="395"/>
      <c r="G59" s="314" t="s">
        <v>98</v>
      </c>
      <c r="H59" s="180" t="s">
        <v>43</v>
      </c>
      <c r="I59" s="182">
        <v>4</v>
      </c>
      <c r="J59" s="182"/>
      <c r="K59" s="182"/>
      <c r="L59" s="434"/>
      <c r="M59"/>
      <c r="N59" s="7"/>
      <c r="O59" s="7"/>
      <c r="P59" s="159"/>
      <c r="Q59" s="139"/>
      <c r="R59" s="7"/>
      <c r="S59" s="7"/>
      <c r="T59" s="7"/>
      <c r="U59" s="7"/>
      <c r="V59" s="7"/>
      <c r="W59" s="7"/>
    </row>
    <row r="60" spans="1:23" s="140" customFormat="1" ht="17.25" customHeight="1">
      <c r="A60" s="392"/>
      <c r="B60" s="392"/>
      <c r="C60" s="392"/>
      <c r="D60" s="395"/>
      <c r="E60" s="395"/>
      <c r="F60" s="395"/>
      <c r="G60" s="314" t="s">
        <v>99</v>
      </c>
      <c r="H60" s="180" t="s">
        <v>43</v>
      </c>
      <c r="I60" s="182">
        <v>4</v>
      </c>
      <c r="J60" s="182"/>
      <c r="K60" s="182"/>
      <c r="L60" s="435"/>
      <c r="M60"/>
      <c r="N60" s="7"/>
      <c r="O60" s="7"/>
      <c r="P60" s="159"/>
      <c r="Q60" s="139"/>
      <c r="R60" s="7"/>
      <c r="S60" s="7"/>
      <c r="T60" s="7"/>
      <c r="U60" s="7"/>
      <c r="V60" s="7"/>
      <c r="W60" s="7"/>
    </row>
    <row r="61" spans="1:23" s="140" customFormat="1" ht="58.5" customHeight="1">
      <c r="A61" s="392">
        <v>17</v>
      </c>
      <c r="B61" s="392" t="s">
        <v>100</v>
      </c>
      <c r="C61" s="392" t="s">
        <v>97</v>
      </c>
      <c r="D61" s="395">
        <v>0.07</v>
      </c>
      <c r="E61" s="395"/>
      <c r="F61" s="395"/>
      <c r="G61" s="314" t="s">
        <v>101</v>
      </c>
      <c r="H61" s="180" t="s">
        <v>44</v>
      </c>
      <c r="I61" s="191">
        <v>0.00022</v>
      </c>
      <c r="J61" s="182"/>
      <c r="K61" s="182"/>
      <c r="L61" s="435"/>
      <c r="M61"/>
      <c r="N61" s="7"/>
      <c r="O61" s="7"/>
      <c r="P61" s="159"/>
      <c r="Q61" s="139"/>
      <c r="R61" s="7"/>
      <c r="S61" s="7"/>
      <c r="T61" s="7"/>
      <c r="U61" s="7"/>
      <c r="V61" s="7"/>
      <c r="W61" s="7"/>
    </row>
    <row r="62" spans="1:23" s="140" customFormat="1" ht="17.25" customHeight="1">
      <c r="A62" s="392"/>
      <c r="B62" s="392"/>
      <c r="C62" s="392"/>
      <c r="D62" s="395"/>
      <c r="E62" s="395"/>
      <c r="F62" s="395"/>
      <c r="G62" s="315" t="s">
        <v>102</v>
      </c>
      <c r="H62" s="180" t="s">
        <v>43</v>
      </c>
      <c r="I62" s="182">
        <v>7</v>
      </c>
      <c r="J62" s="182"/>
      <c r="K62" s="182"/>
      <c r="L62" s="436"/>
      <c r="M62" s="178"/>
      <c r="N62" s="7"/>
      <c r="O62" s="7"/>
      <c r="P62" s="159"/>
      <c r="Q62" s="139"/>
      <c r="R62" s="7"/>
      <c r="S62" s="7"/>
      <c r="T62" s="7"/>
      <c r="U62" s="7"/>
      <c r="V62" s="7"/>
      <c r="W62" s="7"/>
    </row>
    <row r="63" spans="1:17" s="269" customFormat="1" ht="39.75" customHeight="1">
      <c r="A63" s="286"/>
      <c r="B63" s="290" t="s">
        <v>103</v>
      </c>
      <c r="C63" s="273"/>
      <c r="D63" s="288"/>
      <c r="E63" s="288"/>
      <c r="F63" s="288"/>
      <c r="G63" s="287"/>
      <c r="H63" s="287"/>
      <c r="I63" s="288"/>
      <c r="J63" s="288"/>
      <c r="K63" s="288"/>
      <c r="L63" s="288"/>
      <c r="M63" s="268"/>
      <c r="P63" s="270"/>
      <c r="Q63" s="271"/>
    </row>
    <row r="64" spans="1:17" s="269" customFormat="1" ht="39.75" customHeight="1">
      <c r="A64" s="267"/>
      <c r="B64" s="267" t="s">
        <v>104</v>
      </c>
      <c r="C64" s="267"/>
      <c r="D64" s="276"/>
      <c r="E64" s="276"/>
      <c r="F64" s="276"/>
      <c r="G64" s="267"/>
      <c r="H64" s="277"/>
      <c r="I64" s="278"/>
      <c r="J64" s="278"/>
      <c r="K64" s="278"/>
      <c r="L64" s="278"/>
      <c r="M64" s="268"/>
      <c r="P64" s="270"/>
      <c r="Q64" s="271"/>
    </row>
    <row r="65" spans="1:23" s="140" customFormat="1" ht="57" customHeight="1">
      <c r="A65" s="393">
        <v>18</v>
      </c>
      <c r="B65" s="393" t="s">
        <v>105</v>
      </c>
      <c r="C65" s="393" t="s">
        <v>93</v>
      </c>
      <c r="D65" s="400">
        <v>0.38</v>
      </c>
      <c r="E65" s="400"/>
      <c r="F65" s="395"/>
      <c r="G65" s="179" t="s">
        <v>69</v>
      </c>
      <c r="H65" s="320" t="s">
        <v>2</v>
      </c>
      <c r="I65" s="123">
        <v>9.5</v>
      </c>
      <c r="J65" s="123"/>
      <c r="K65" s="182"/>
      <c r="L65" s="123"/>
      <c r="M65"/>
      <c r="N65" s="7"/>
      <c r="O65" s="7"/>
      <c r="P65" s="159"/>
      <c r="Q65" s="139"/>
      <c r="R65" s="7"/>
      <c r="S65" s="7"/>
      <c r="T65" s="7"/>
      <c r="U65" s="7"/>
      <c r="V65" s="7"/>
      <c r="W65" s="7"/>
    </row>
    <row r="66" spans="1:23" s="140" customFormat="1" ht="82.5" customHeight="1">
      <c r="A66" s="393"/>
      <c r="B66" s="393"/>
      <c r="C66" s="393"/>
      <c r="D66" s="400"/>
      <c r="E66" s="400"/>
      <c r="F66" s="395"/>
      <c r="G66" s="179" t="s">
        <v>106</v>
      </c>
      <c r="H66" s="320" t="s">
        <v>107</v>
      </c>
      <c r="I66" s="189">
        <v>3.9934</v>
      </c>
      <c r="J66" s="123"/>
      <c r="K66" s="123"/>
      <c r="L66" s="123"/>
      <c r="M66"/>
      <c r="N66" s="7"/>
      <c r="O66" s="7"/>
      <c r="P66" s="159"/>
      <c r="Q66" s="139"/>
      <c r="R66" s="7"/>
      <c r="S66" s="7"/>
      <c r="T66" s="7"/>
      <c r="U66" s="7"/>
      <c r="V66" s="7"/>
      <c r="W66" s="7"/>
    </row>
    <row r="67" spans="1:23" s="140" customFormat="1" ht="26.25" customHeight="1">
      <c r="A67" s="393"/>
      <c r="B67" s="393"/>
      <c r="C67" s="393"/>
      <c r="D67" s="400"/>
      <c r="E67" s="400"/>
      <c r="F67" s="395"/>
      <c r="G67" s="179" t="s">
        <v>108</v>
      </c>
      <c r="H67" s="320" t="s">
        <v>44</v>
      </c>
      <c r="I67" s="189">
        <v>0.0192</v>
      </c>
      <c r="J67" s="123"/>
      <c r="K67" s="123"/>
      <c r="L67" s="123"/>
      <c r="M67"/>
      <c r="N67" s="7"/>
      <c r="O67" s="7"/>
      <c r="P67" s="159"/>
      <c r="Q67" s="139"/>
      <c r="R67" s="7"/>
      <c r="S67" s="7"/>
      <c r="T67" s="7"/>
      <c r="U67" s="7"/>
      <c r="V67" s="7"/>
      <c r="W67" s="7"/>
    </row>
    <row r="68" spans="1:23" s="140" customFormat="1" ht="29.25" customHeight="1">
      <c r="A68" s="393"/>
      <c r="B68" s="393"/>
      <c r="C68" s="393"/>
      <c r="D68" s="400"/>
      <c r="E68" s="400"/>
      <c r="F68" s="395"/>
      <c r="G68" s="179" t="s">
        <v>109</v>
      </c>
      <c r="H68" s="320" t="s">
        <v>30</v>
      </c>
      <c r="I68" s="123">
        <v>80</v>
      </c>
      <c r="J68" s="123"/>
      <c r="K68" s="123"/>
      <c r="L68" s="123"/>
      <c r="M68"/>
      <c r="N68" s="7"/>
      <c r="O68" s="7"/>
      <c r="P68" s="159"/>
      <c r="Q68" s="139"/>
      <c r="R68" s="7"/>
      <c r="S68" s="7"/>
      <c r="T68" s="7"/>
      <c r="U68" s="7"/>
      <c r="V68" s="7"/>
      <c r="W68" s="7"/>
    </row>
    <row r="69" spans="1:23" s="140" customFormat="1" ht="54.75" customHeight="1">
      <c r="A69" s="393"/>
      <c r="B69" s="393"/>
      <c r="C69" s="393"/>
      <c r="D69" s="400"/>
      <c r="E69" s="400"/>
      <c r="F69" s="395"/>
      <c r="G69" s="179" t="s">
        <v>80</v>
      </c>
      <c r="H69" s="320" t="s">
        <v>2</v>
      </c>
      <c r="I69" s="366">
        <v>0.524</v>
      </c>
      <c r="J69" s="123"/>
      <c r="K69" s="123"/>
      <c r="L69" s="123"/>
      <c r="M69"/>
      <c r="N69" s="7"/>
      <c r="O69" s="7"/>
      <c r="P69" s="159"/>
      <c r="Q69" s="139"/>
      <c r="R69" s="7"/>
      <c r="S69" s="7"/>
      <c r="T69" s="7"/>
      <c r="U69" s="7"/>
      <c r="V69" s="7"/>
      <c r="W69" s="7"/>
    </row>
    <row r="70" spans="1:17" s="269" customFormat="1" ht="39.75" customHeight="1">
      <c r="A70" s="265"/>
      <c r="B70" s="265" t="s">
        <v>110</v>
      </c>
      <c r="C70" s="265"/>
      <c r="D70" s="266"/>
      <c r="E70" s="266"/>
      <c r="F70" s="266"/>
      <c r="G70" s="273"/>
      <c r="H70" s="273"/>
      <c r="I70" s="274"/>
      <c r="J70" s="274"/>
      <c r="K70" s="274"/>
      <c r="L70" s="274"/>
      <c r="M70" s="268"/>
      <c r="P70" s="270"/>
      <c r="Q70" s="271"/>
    </row>
    <row r="71" spans="1:17" s="281" customFormat="1" ht="39.75" customHeight="1">
      <c r="A71" s="267"/>
      <c r="B71" s="267" t="s">
        <v>111</v>
      </c>
      <c r="C71" s="267"/>
      <c r="D71" s="276"/>
      <c r="E71" s="276"/>
      <c r="F71" s="276"/>
      <c r="G71" s="267"/>
      <c r="H71" s="277"/>
      <c r="I71" s="278"/>
      <c r="J71" s="278"/>
      <c r="K71" s="278"/>
      <c r="L71" s="278"/>
      <c r="M71" s="280"/>
      <c r="P71" s="282"/>
      <c r="Q71" s="283"/>
    </row>
    <row r="72" spans="1:23" s="140" customFormat="1" ht="39" customHeight="1">
      <c r="A72" s="200">
        <v>19</v>
      </c>
      <c r="B72" s="200" t="s">
        <v>112</v>
      </c>
      <c r="C72" s="179" t="s">
        <v>97</v>
      </c>
      <c r="D72" s="175">
        <v>0.01</v>
      </c>
      <c r="E72" s="175"/>
      <c r="F72" s="365"/>
      <c r="G72" s="179" t="s">
        <v>113</v>
      </c>
      <c r="H72" s="320" t="s">
        <v>43</v>
      </c>
      <c r="I72" s="123">
        <v>1</v>
      </c>
      <c r="J72" s="123"/>
      <c r="K72" s="123"/>
      <c r="L72" s="123"/>
      <c r="M72"/>
      <c r="N72" s="7"/>
      <c r="O72" s="7"/>
      <c r="P72" s="159"/>
      <c r="Q72" s="139"/>
      <c r="R72" s="7"/>
      <c r="S72" s="7"/>
      <c r="T72" s="7"/>
      <c r="U72" s="7"/>
      <c r="V72" s="7"/>
      <c r="W72" s="7"/>
    </row>
    <row r="73" spans="1:23" s="140" customFormat="1" ht="84" customHeight="1">
      <c r="A73" s="314">
        <v>20</v>
      </c>
      <c r="B73" s="314" t="s">
        <v>114</v>
      </c>
      <c r="C73" s="314" t="s">
        <v>93</v>
      </c>
      <c r="D73" s="315">
        <v>0.05</v>
      </c>
      <c r="E73" s="315"/>
      <c r="F73" s="315"/>
      <c r="G73" s="180"/>
      <c r="H73" s="180"/>
      <c r="I73" s="182"/>
      <c r="J73" s="182"/>
      <c r="K73" s="182"/>
      <c r="L73" s="182"/>
      <c r="M73"/>
      <c r="N73" s="7"/>
      <c r="O73" s="7"/>
      <c r="P73" s="159"/>
      <c r="Q73" s="139"/>
      <c r="R73" s="7"/>
      <c r="S73" s="7"/>
      <c r="T73" s="7"/>
      <c r="U73" s="7"/>
      <c r="V73" s="7"/>
      <c r="W73" s="7"/>
    </row>
    <row r="74" spans="1:23" s="140" customFormat="1" ht="30" customHeight="1">
      <c r="A74" s="314">
        <v>21</v>
      </c>
      <c r="B74" s="314" t="s">
        <v>115</v>
      </c>
      <c r="C74" s="314" t="s">
        <v>93</v>
      </c>
      <c r="D74" s="315">
        <v>0.05</v>
      </c>
      <c r="E74" s="315"/>
      <c r="F74" s="315"/>
      <c r="G74" s="314" t="s">
        <v>69</v>
      </c>
      <c r="H74" s="180" t="s">
        <v>2</v>
      </c>
      <c r="I74" s="182">
        <v>0.25</v>
      </c>
      <c r="J74" s="182"/>
      <c r="K74" s="182"/>
      <c r="L74" s="182"/>
      <c r="M74"/>
      <c r="N74" s="7"/>
      <c r="O74" s="7"/>
      <c r="P74" s="159"/>
      <c r="Q74" s="139"/>
      <c r="R74" s="7"/>
      <c r="S74" s="7"/>
      <c r="T74" s="7"/>
      <c r="U74" s="7"/>
      <c r="V74" s="7"/>
      <c r="W74" s="7"/>
    </row>
    <row r="75" spans="1:17" s="269" customFormat="1" ht="40.5" customHeight="1">
      <c r="A75" s="265"/>
      <c r="B75" s="265" t="s">
        <v>116</v>
      </c>
      <c r="C75" s="265"/>
      <c r="D75" s="266"/>
      <c r="E75" s="266"/>
      <c r="F75" s="266"/>
      <c r="G75" s="273"/>
      <c r="H75" s="273"/>
      <c r="I75" s="274"/>
      <c r="J75" s="274"/>
      <c r="K75" s="274"/>
      <c r="L75" s="274"/>
      <c r="M75" s="268"/>
      <c r="P75" s="270"/>
      <c r="Q75" s="271"/>
    </row>
    <row r="76" spans="1:17" s="269" customFormat="1" ht="40.5" customHeight="1">
      <c r="A76" s="267"/>
      <c r="B76" s="267" t="s">
        <v>117</v>
      </c>
      <c r="C76" s="267"/>
      <c r="D76" s="276"/>
      <c r="E76" s="276"/>
      <c r="F76" s="276"/>
      <c r="G76" s="277"/>
      <c r="H76" s="277"/>
      <c r="I76" s="278"/>
      <c r="J76" s="278"/>
      <c r="K76" s="278"/>
      <c r="L76" s="278"/>
      <c r="M76" s="268"/>
      <c r="P76" s="270"/>
      <c r="Q76" s="271"/>
    </row>
    <row r="77" spans="1:23" s="140" customFormat="1" ht="30" customHeight="1">
      <c r="A77" s="179">
        <v>22</v>
      </c>
      <c r="B77" s="179" t="s">
        <v>118</v>
      </c>
      <c r="C77" s="179" t="s">
        <v>119</v>
      </c>
      <c r="D77" s="175">
        <v>1</v>
      </c>
      <c r="E77" s="175"/>
      <c r="F77" s="175"/>
      <c r="G77" s="320"/>
      <c r="H77" s="320"/>
      <c r="I77" s="123"/>
      <c r="J77" s="123"/>
      <c r="K77" s="176"/>
      <c r="L77" s="123"/>
      <c r="M77"/>
      <c r="N77" s="7"/>
      <c r="O77" s="7"/>
      <c r="P77" s="159"/>
      <c r="Q77" s="139"/>
      <c r="R77" s="7"/>
      <c r="S77" s="7"/>
      <c r="T77" s="7"/>
      <c r="U77" s="7"/>
      <c r="V77" s="7"/>
      <c r="W77" s="7"/>
    </row>
    <row r="78" spans="1:17" s="269" customFormat="1" ht="24.75" customHeight="1">
      <c r="A78" s="265"/>
      <c r="B78" s="265" t="s">
        <v>120</v>
      </c>
      <c r="C78" s="265"/>
      <c r="D78" s="266"/>
      <c r="E78" s="266"/>
      <c r="F78" s="266"/>
      <c r="G78" s="273"/>
      <c r="H78" s="273"/>
      <c r="I78" s="274"/>
      <c r="J78" s="274"/>
      <c r="K78" s="278"/>
      <c r="L78" s="274"/>
      <c r="M78" s="268"/>
      <c r="P78" s="270"/>
      <c r="Q78" s="271"/>
    </row>
    <row r="79" spans="1:17" s="269" customFormat="1" ht="40.5" customHeight="1">
      <c r="A79" s="265"/>
      <c r="B79" s="265" t="s">
        <v>123</v>
      </c>
      <c r="C79" s="265"/>
      <c r="D79" s="266"/>
      <c r="E79" s="266"/>
      <c r="F79" s="276"/>
      <c r="G79" s="273"/>
      <c r="H79" s="273"/>
      <c r="I79" s="274"/>
      <c r="J79" s="274"/>
      <c r="K79" s="278"/>
      <c r="L79" s="278"/>
      <c r="M79" s="294">
        <f>F78+F75+F70+F63++F57+F44+F33+F21+F12</f>
        <v>0</v>
      </c>
      <c r="P79" s="270"/>
      <c r="Q79" s="271"/>
    </row>
    <row r="80" spans="1:17" s="269" customFormat="1" ht="40.5" customHeight="1">
      <c r="A80" s="284"/>
      <c r="B80" s="284" t="s">
        <v>121</v>
      </c>
      <c r="C80" s="260"/>
      <c r="D80" s="285"/>
      <c r="E80" s="285"/>
      <c r="F80" s="285"/>
      <c r="G80" s="284"/>
      <c r="H80" s="260"/>
      <c r="I80" s="285"/>
      <c r="J80" s="285"/>
      <c r="K80" s="285"/>
      <c r="L80" s="285"/>
      <c r="M80" s="268"/>
      <c r="P80" s="270"/>
      <c r="Q80" s="271"/>
    </row>
    <row r="81" spans="1:17" s="269" customFormat="1" ht="40.5" customHeight="1">
      <c r="A81" s="265"/>
      <c r="B81" s="267" t="s">
        <v>122</v>
      </c>
      <c r="C81" s="273"/>
      <c r="D81" s="274"/>
      <c r="E81" s="274"/>
      <c r="F81" s="274"/>
      <c r="G81" s="273"/>
      <c r="H81" s="273"/>
      <c r="I81" s="274"/>
      <c r="J81" s="274"/>
      <c r="K81" s="274"/>
      <c r="L81" s="274"/>
      <c r="M81" s="268"/>
      <c r="P81" s="270"/>
      <c r="Q81" s="271"/>
    </row>
    <row r="82" spans="1:23" s="140" customFormat="1" ht="29.25" customHeight="1">
      <c r="A82" s="179">
        <v>23</v>
      </c>
      <c r="B82" s="179" t="s">
        <v>124</v>
      </c>
      <c r="C82" s="320" t="s">
        <v>97</v>
      </c>
      <c r="D82" s="123">
        <v>0.1</v>
      </c>
      <c r="E82" s="367"/>
      <c r="F82" s="367"/>
      <c r="G82" s="320"/>
      <c r="H82" s="320"/>
      <c r="I82" s="123"/>
      <c r="J82" s="123"/>
      <c r="K82" s="123"/>
      <c r="L82" s="123"/>
      <c r="M82"/>
      <c r="N82" s="7"/>
      <c r="O82" s="7"/>
      <c r="P82" s="159"/>
      <c r="Q82" s="139"/>
      <c r="R82" s="7"/>
      <c r="S82" s="7"/>
      <c r="T82" s="7"/>
      <c r="U82" s="7"/>
      <c r="V82" s="7"/>
      <c r="W82" s="7"/>
    </row>
    <row r="83" spans="1:23" s="140" customFormat="1" ht="19.5" customHeight="1">
      <c r="A83" s="179">
        <v>24</v>
      </c>
      <c r="B83" s="179" t="s">
        <v>125</v>
      </c>
      <c r="C83" s="320" t="s">
        <v>49</v>
      </c>
      <c r="D83" s="366">
        <v>0.969</v>
      </c>
      <c r="E83" s="367"/>
      <c r="F83" s="367"/>
      <c r="G83" s="320"/>
      <c r="H83" s="320"/>
      <c r="I83" s="123"/>
      <c r="J83" s="123"/>
      <c r="K83" s="123"/>
      <c r="L83" s="123"/>
      <c r="M83"/>
      <c r="N83" s="7"/>
      <c r="O83" s="7"/>
      <c r="P83" s="159"/>
      <c r="Q83" s="139"/>
      <c r="R83" s="7"/>
      <c r="S83" s="7"/>
      <c r="T83" s="7"/>
      <c r="U83" s="7"/>
      <c r="V83" s="7"/>
      <c r="W83" s="7"/>
    </row>
    <row r="84" spans="1:23" s="140" customFormat="1" ht="19.5" customHeight="1">
      <c r="A84" s="179">
        <v>25</v>
      </c>
      <c r="B84" s="179" t="s">
        <v>126</v>
      </c>
      <c r="C84" s="320" t="s">
        <v>49</v>
      </c>
      <c r="D84" s="189">
        <v>0.1333</v>
      </c>
      <c r="E84" s="367"/>
      <c r="F84" s="367"/>
      <c r="G84" s="320"/>
      <c r="H84" s="320"/>
      <c r="I84" s="123"/>
      <c r="J84" s="123"/>
      <c r="K84" s="123"/>
      <c r="L84" s="123"/>
      <c r="M84"/>
      <c r="N84" s="7"/>
      <c r="O84" s="7"/>
      <c r="P84" s="159"/>
      <c r="Q84" s="139"/>
      <c r="R84" s="7"/>
      <c r="S84" s="7"/>
      <c r="T84" s="7"/>
      <c r="U84" s="7"/>
      <c r="V84" s="7"/>
      <c r="W84" s="7"/>
    </row>
    <row r="85" spans="1:23" s="140" customFormat="1" ht="83.25" customHeight="1">
      <c r="A85" s="179">
        <v>26</v>
      </c>
      <c r="B85" s="179" t="s">
        <v>127</v>
      </c>
      <c r="C85" s="320" t="s">
        <v>49</v>
      </c>
      <c r="D85" s="189">
        <v>0.0994</v>
      </c>
      <c r="E85" s="367"/>
      <c r="F85" s="367"/>
      <c r="G85" s="320"/>
      <c r="H85" s="320"/>
      <c r="I85" s="123"/>
      <c r="J85" s="123"/>
      <c r="K85" s="123"/>
      <c r="L85" s="123"/>
      <c r="M85"/>
      <c r="N85" s="7"/>
      <c r="O85" s="7"/>
      <c r="P85" s="159"/>
      <c r="Q85" s="139"/>
      <c r="R85" s="7"/>
      <c r="S85" s="7"/>
      <c r="T85" s="7"/>
      <c r="U85" s="7"/>
      <c r="V85" s="7"/>
      <c r="W85" s="7"/>
    </row>
    <row r="86" spans="1:23" s="140" customFormat="1" ht="80.25" customHeight="1">
      <c r="A86" s="393">
        <v>27</v>
      </c>
      <c r="B86" s="393" t="s">
        <v>128</v>
      </c>
      <c r="C86" s="420" t="s">
        <v>49</v>
      </c>
      <c r="D86" s="425">
        <v>0.3251</v>
      </c>
      <c r="E86" s="419"/>
      <c r="F86" s="419"/>
      <c r="G86" s="179" t="s">
        <v>129</v>
      </c>
      <c r="H86" s="320" t="s">
        <v>2</v>
      </c>
      <c r="I86" s="364">
        <v>0.1316</v>
      </c>
      <c r="J86" s="123"/>
      <c r="K86" s="123"/>
      <c r="L86" s="123"/>
      <c r="M86"/>
      <c r="N86" s="7"/>
      <c r="O86" s="7"/>
      <c r="P86" s="159"/>
      <c r="Q86" s="139"/>
      <c r="R86" s="7"/>
      <c r="S86" s="7"/>
      <c r="T86" s="7"/>
      <c r="U86" s="7"/>
      <c r="V86" s="7"/>
      <c r="W86" s="7"/>
    </row>
    <row r="87" spans="1:23" s="140" customFormat="1" ht="27" customHeight="1">
      <c r="A87" s="393"/>
      <c r="B87" s="393"/>
      <c r="C87" s="420"/>
      <c r="D87" s="425"/>
      <c r="E87" s="419"/>
      <c r="F87" s="419"/>
      <c r="G87" s="179" t="s">
        <v>130</v>
      </c>
      <c r="H87" s="320" t="s">
        <v>43</v>
      </c>
      <c r="I87" s="123">
        <v>165.13</v>
      </c>
      <c r="J87" s="123"/>
      <c r="K87" s="123"/>
      <c r="L87" s="123"/>
      <c r="M87"/>
      <c r="N87" s="7"/>
      <c r="O87" s="7"/>
      <c r="P87" s="159"/>
      <c r="Q87" s="139"/>
      <c r="R87" s="7"/>
      <c r="S87" s="7"/>
      <c r="T87" s="7"/>
      <c r="U87" s="7"/>
      <c r="V87" s="7"/>
      <c r="W87" s="7"/>
    </row>
    <row r="88" spans="1:23" s="140" customFormat="1" ht="13.5" customHeight="1">
      <c r="A88" s="393"/>
      <c r="B88" s="393"/>
      <c r="C88" s="420"/>
      <c r="D88" s="425"/>
      <c r="E88" s="419"/>
      <c r="F88" s="419"/>
      <c r="G88" s="320" t="s">
        <v>131</v>
      </c>
      <c r="H88" s="320" t="s">
        <v>132</v>
      </c>
      <c r="I88" s="123">
        <v>16.13</v>
      </c>
      <c r="J88" s="123"/>
      <c r="K88" s="123"/>
      <c r="L88" s="123"/>
      <c r="M88"/>
      <c r="N88" s="7"/>
      <c r="O88" s="7"/>
      <c r="P88" s="159"/>
      <c r="Q88" s="139"/>
      <c r="R88" s="7"/>
      <c r="S88" s="7"/>
      <c r="T88" s="7"/>
      <c r="U88" s="7"/>
      <c r="V88" s="7"/>
      <c r="W88" s="7"/>
    </row>
    <row r="89" spans="1:23" s="140" customFormat="1" ht="29.25" customHeight="1">
      <c r="A89" s="393"/>
      <c r="B89" s="393"/>
      <c r="C89" s="420"/>
      <c r="D89" s="425"/>
      <c r="E89" s="419"/>
      <c r="F89" s="419"/>
      <c r="G89" s="179" t="s">
        <v>133</v>
      </c>
      <c r="H89" s="320" t="s">
        <v>43</v>
      </c>
      <c r="I89" s="123">
        <v>2</v>
      </c>
      <c r="J89" s="123"/>
      <c r="K89" s="123"/>
      <c r="L89" s="123"/>
      <c r="M89"/>
      <c r="N89" s="7"/>
      <c r="O89" s="7"/>
      <c r="P89" s="159"/>
      <c r="Q89" s="139"/>
      <c r="R89" s="7"/>
      <c r="S89" s="7"/>
      <c r="T89" s="7"/>
      <c r="U89" s="7"/>
      <c r="V89" s="7"/>
      <c r="W89" s="7"/>
    </row>
    <row r="90" spans="1:23" s="140" customFormat="1" ht="13.5" customHeight="1">
      <c r="A90" s="393"/>
      <c r="B90" s="393"/>
      <c r="C90" s="420"/>
      <c r="D90" s="425"/>
      <c r="E90" s="419"/>
      <c r="F90" s="419"/>
      <c r="G90" s="320" t="s">
        <v>134</v>
      </c>
      <c r="H90" s="320" t="s">
        <v>135</v>
      </c>
      <c r="I90" s="123">
        <v>16.67</v>
      </c>
      <c r="J90" s="123"/>
      <c r="K90" s="123"/>
      <c r="L90" s="123"/>
      <c r="M90"/>
      <c r="N90" s="7"/>
      <c r="O90" s="7"/>
      <c r="P90" s="159"/>
      <c r="Q90" s="139"/>
      <c r="R90" s="7"/>
      <c r="S90" s="7"/>
      <c r="T90" s="7"/>
      <c r="U90" s="7"/>
      <c r="V90" s="7"/>
      <c r="W90" s="7"/>
    </row>
    <row r="91" spans="1:23" s="140" customFormat="1" ht="31.5" customHeight="1">
      <c r="A91" s="393"/>
      <c r="B91" s="393"/>
      <c r="C91" s="420"/>
      <c r="D91" s="425"/>
      <c r="E91" s="419"/>
      <c r="F91" s="419"/>
      <c r="G91" s="179" t="s">
        <v>136</v>
      </c>
      <c r="H91" s="320" t="s">
        <v>30</v>
      </c>
      <c r="I91" s="123">
        <v>42.45</v>
      </c>
      <c r="J91" s="123"/>
      <c r="K91" s="123"/>
      <c r="L91" s="123"/>
      <c r="M91"/>
      <c r="N91" s="7"/>
      <c r="O91" s="7"/>
      <c r="P91" s="159"/>
      <c r="Q91" s="139"/>
      <c r="R91" s="7"/>
      <c r="S91" s="7"/>
      <c r="T91" s="7"/>
      <c r="U91" s="7"/>
      <c r="V91" s="7"/>
      <c r="W91" s="7"/>
    </row>
    <row r="92" spans="1:23" s="140" customFormat="1" ht="33" customHeight="1">
      <c r="A92" s="393">
        <v>28</v>
      </c>
      <c r="B92" s="393" t="s">
        <v>137</v>
      </c>
      <c r="C92" s="393" t="s">
        <v>93</v>
      </c>
      <c r="D92" s="399">
        <v>0.1503</v>
      </c>
      <c r="E92" s="414"/>
      <c r="F92" s="414"/>
      <c r="G92" s="179" t="s">
        <v>138</v>
      </c>
      <c r="H92" s="179" t="s">
        <v>42</v>
      </c>
      <c r="I92" s="175">
        <v>15.03</v>
      </c>
      <c r="J92" s="175"/>
      <c r="K92" s="175"/>
      <c r="L92" s="175"/>
      <c r="M92"/>
      <c r="N92" s="7"/>
      <c r="O92" s="7"/>
      <c r="P92" s="159"/>
      <c r="Q92" s="139"/>
      <c r="R92" s="7"/>
      <c r="S92" s="7"/>
      <c r="T92" s="7"/>
      <c r="U92" s="7"/>
      <c r="V92" s="7"/>
      <c r="W92" s="7"/>
    </row>
    <row r="93" spans="1:23" s="140" customFormat="1" ht="27" customHeight="1">
      <c r="A93" s="393"/>
      <c r="B93" s="393"/>
      <c r="C93" s="393"/>
      <c r="D93" s="399"/>
      <c r="E93" s="414"/>
      <c r="F93" s="414"/>
      <c r="G93" s="314" t="s">
        <v>134</v>
      </c>
      <c r="H93" s="314" t="s">
        <v>135</v>
      </c>
      <c r="I93" s="315">
        <v>2.09</v>
      </c>
      <c r="J93" s="315"/>
      <c r="K93" s="315"/>
      <c r="L93" s="315"/>
      <c r="M93"/>
      <c r="N93" s="7"/>
      <c r="O93" s="7"/>
      <c r="P93" s="159"/>
      <c r="Q93" s="139"/>
      <c r="R93" s="7"/>
      <c r="S93" s="7"/>
      <c r="T93" s="7"/>
      <c r="U93" s="7"/>
      <c r="V93" s="7"/>
      <c r="W93" s="7"/>
    </row>
    <row r="94" spans="1:23" s="140" customFormat="1" ht="43.5" customHeight="1">
      <c r="A94" s="393">
        <v>29</v>
      </c>
      <c r="B94" s="392" t="s">
        <v>139</v>
      </c>
      <c r="C94" s="392" t="s">
        <v>49</v>
      </c>
      <c r="D94" s="395">
        <v>0.07</v>
      </c>
      <c r="E94" s="395"/>
      <c r="F94" s="395"/>
      <c r="G94" s="314" t="s">
        <v>140</v>
      </c>
      <c r="H94" s="314" t="s">
        <v>30</v>
      </c>
      <c r="I94" s="315">
        <v>7.3</v>
      </c>
      <c r="J94" s="315"/>
      <c r="K94" s="315"/>
      <c r="L94" s="315"/>
      <c r="M94"/>
      <c r="N94" s="7"/>
      <c r="O94" s="7"/>
      <c r="P94" s="159"/>
      <c r="Q94" s="139"/>
      <c r="R94" s="7"/>
      <c r="S94" s="7"/>
      <c r="T94" s="7"/>
      <c r="U94" s="7"/>
      <c r="V94" s="7"/>
      <c r="W94" s="7"/>
    </row>
    <row r="95" spans="1:23" s="140" customFormat="1" ht="40.5" customHeight="1">
      <c r="A95" s="393"/>
      <c r="B95" s="392"/>
      <c r="C95" s="392"/>
      <c r="D95" s="395"/>
      <c r="E95" s="395"/>
      <c r="F95" s="395"/>
      <c r="G95" s="314" t="s">
        <v>141</v>
      </c>
      <c r="H95" s="314" t="s">
        <v>44</v>
      </c>
      <c r="I95" s="185">
        <v>0.0132</v>
      </c>
      <c r="J95" s="315"/>
      <c r="K95" s="315"/>
      <c r="L95" s="315"/>
      <c r="M95"/>
      <c r="N95" s="7"/>
      <c r="O95" s="7"/>
      <c r="P95" s="159"/>
      <c r="Q95" s="139"/>
      <c r="R95" s="7"/>
      <c r="S95" s="7"/>
      <c r="T95" s="7"/>
      <c r="U95" s="7"/>
      <c r="V95" s="7"/>
      <c r="W95" s="7"/>
    </row>
    <row r="96" spans="1:23" s="140" customFormat="1" ht="14.25" customHeight="1">
      <c r="A96" s="393"/>
      <c r="B96" s="392"/>
      <c r="C96" s="392"/>
      <c r="D96" s="395"/>
      <c r="E96" s="395"/>
      <c r="F96" s="395"/>
      <c r="G96" s="314" t="s">
        <v>72</v>
      </c>
      <c r="H96" s="314" t="s">
        <v>37</v>
      </c>
      <c r="I96" s="185">
        <v>0.2699</v>
      </c>
      <c r="J96" s="315"/>
      <c r="K96" s="315"/>
      <c r="L96" s="315"/>
      <c r="M96"/>
      <c r="N96" s="7"/>
      <c r="O96" s="7"/>
      <c r="P96" s="159"/>
      <c r="Q96" s="139"/>
      <c r="R96" s="7"/>
      <c r="S96" s="7"/>
      <c r="T96" s="7"/>
      <c r="U96" s="7"/>
      <c r="V96" s="7"/>
      <c r="W96" s="7"/>
    </row>
    <row r="97" spans="1:23" s="140" customFormat="1" ht="57" customHeight="1">
      <c r="A97" s="393"/>
      <c r="B97" s="392"/>
      <c r="C97" s="392"/>
      <c r="D97" s="395"/>
      <c r="E97" s="395"/>
      <c r="F97" s="395"/>
      <c r="G97" s="314" t="s">
        <v>142</v>
      </c>
      <c r="H97" s="314" t="s">
        <v>2</v>
      </c>
      <c r="I97" s="185">
        <v>0.1818</v>
      </c>
      <c r="J97" s="315"/>
      <c r="K97" s="315"/>
      <c r="L97" s="315"/>
      <c r="M97"/>
      <c r="N97" s="7"/>
      <c r="O97" s="7"/>
      <c r="P97" s="159"/>
      <c r="Q97" s="139"/>
      <c r="R97" s="7"/>
      <c r="S97" s="7"/>
      <c r="T97" s="7"/>
      <c r="U97" s="7"/>
      <c r="V97" s="7"/>
      <c r="W97" s="7"/>
    </row>
    <row r="98" spans="1:23" s="140" customFormat="1" ht="33.75" customHeight="1">
      <c r="A98" s="393">
        <v>30</v>
      </c>
      <c r="B98" s="392" t="s">
        <v>143</v>
      </c>
      <c r="C98" s="392" t="s">
        <v>93</v>
      </c>
      <c r="D98" s="395">
        <v>0.4</v>
      </c>
      <c r="E98" s="395"/>
      <c r="F98" s="395"/>
      <c r="G98" s="314" t="s">
        <v>144</v>
      </c>
      <c r="H98" s="314" t="s">
        <v>43</v>
      </c>
      <c r="I98" s="315">
        <v>141.2</v>
      </c>
      <c r="J98" s="315"/>
      <c r="K98" s="315"/>
      <c r="L98" s="315"/>
      <c r="M98"/>
      <c r="N98" s="7"/>
      <c r="O98" s="7"/>
      <c r="P98" s="159"/>
      <c r="Q98" s="139"/>
      <c r="R98" s="7"/>
      <c r="S98" s="7"/>
      <c r="T98" s="7"/>
      <c r="U98" s="7"/>
      <c r="V98" s="7"/>
      <c r="W98" s="7"/>
    </row>
    <row r="99" spans="1:23" s="140" customFormat="1" ht="13.5" customHeight="1" hidden="1">
      <c r="A99" s="393"/>
      <c r="B99" s="392"/>
      <c r="C99" s="392"/>
      <c r="D99" s="395"/>
      <c r="E99" s="395"/>
      <c r="F99" s="395"/>
      <c r="G99" s="314"/>
      <c r="H99" s="314"/>
      <c r="I99" s="315"/>
      <c r="J99" s="315"/>
      <c r="K99" s="315"/>
      <c r="L99" s="315"/>
      <c r="M99"/>
      <c r="N99" s="7"/>
      <c r="O99" s="7"/>
      <c r="P99" s="159"/>
      <c r="Q99" s="139"/>
      <c r="R99" s="7"/>
      <c r="S99" s="7"/>
      <c r="T99" s="7"/>
      <c r="U99" s="7"/>
      <c r="V99" s="7"/>
      <c r="W99" s="7"/>
    </row>
    <row r="100" spans="1:23" s="140" customFormat="1" ht="13.5" customHeight="1" hidden="1">
      <c r="A100" s="393"/>
      <c r="B100" s="392"/>
      <c r="C100" s="392"/>
      <c r="D100" s="395"/>
      <c r="E100" s="395"/>
      <c r="F100" s="395"/>
      <c r="G100" s="314"/>
      <c r="H100" s="314"/>
      <c r="I100" s="315"/>
      <c r="J100" s="315"/>
      <c r="K100" s="183"/>
      <c r="L100" s="315"/>
      <c r="M100"/>
      <c r="N100" s="7"/>
      <c r="O100" s="7"/>
      <c r="P100" s="159"/>
      <c r="Q100" s="139"/>
      <c r="R100" s="7"/>
      <c r="S100" s="7"/>
      <c r="T100" s="7"/>
      <c r="U100" s="7"/>
      <c r="V100" s="7"/>
      <c r="W100" s="7"/>
    </row>
    <row r="101" spans="1:23" s="140" customFormat="1" ht="13.5" customHeight="1">
      <c r="A101" s="393"/>
      <c r="B101" s="392"/>
      <c r="C101" s="392"/>
      <c r="D101" s="395"/>
      <c r="E101" s="395"/>
      <c r="F101" s="395"/>
      <c r="G101" s="314" t="s">
        <v>145</v>
      </c>
      <c r="H101" s="314" t="s">
        <v>44</v>
      </c>
      <c r="I101" s="185">
        <v>0.0117</v>
      </c>
      <c r="J101" s="315"/>
      <c r="K101" s="315"/>
      <c r="L101" s="315"/>
      <c r="M101"/>
      <c r="N101" s="7"/>
      <c r="O101" s="7"/>
      <c r="P101" s="159"/>
      <c r="Q101" s="139"/>
      <c r="R101" s="7"/>
      <c r="S101" s="7"/>
      <c r="T101" s="7"/>
      <c r="U101" s="7"/>
      <c r="V101" s="7"/>
      <c r="W101" s="7"/>
    </row>
    <row r="102" spans="1:23" s="140" customFormat="1" ht="16.5" customHeight="1">
      <c r="A102" s="393"/>
      <c r="B102" s="392"/>
      <c r="C102" s="392"/>
      <c r="D102" s="395"/>
      <c r="E102" s="395"/>
      <c r="F102" s="395"/>
      <c r="G102" s="314" t="s">
        <v>146</v>
      </c>
      <c r="H102" s="314" t="s">
        <v>30</v>
      </c>
      <c r="I102" s="315">
        <v>14</v>
      </c>
      <c r="J102" s="315"/>
      <c r="K102" s="315"/>
      <c r="L102" s="315"/>
      <c r="M102"/>
      <c r="N102" s="7"/>
      <c r="O102" s="7"/>
      <c r="P102" s="159"/>
      <c r="Q102" s="139"/>
      <c r="R102" s="7"/>
      <c r="S102" s="7"/>
      <c r="T102" s="7"/>
      <c r="U102" s="7"/>
      <c r="V102" s="7"/>
      <c r="W102" s="7"/>
    </row>
    <row r="103" spans="1:17" s="269" customFormat="1" ht="40.5" customHeight="1">
      <c r="A103" s="265"/>
      <c r="B103" s="265" t="s">
        <v>147</v>
      </c>
      <c r="C103" s="265"/>
      <c r="D103" s="266"/>
      <c r="E103" s="266"/>
      <c r="F103" s="266"/>
      <c r="G103" s="265"/>
      <c r="H103" s="265"/>
      <c r="I103" s="266"/>
      <c r="J103" s="266"/>
      <c r="K103" s="266"/>
      <c r="L103" s="266"/>
      <c r="M103" s="268"/>
      <c r="P103" s="270"/>
      <c r="Q103" s="271"/>
    </row>
    <row r="104" spans="1:17" s="281" customFormat="1" ht="40.5" customHeight="1">
      <c r="A104" s="267"/>
      <c r="B104" s="267" t="s">
        <v>148</v>
      </c>
      <c r="C104" s="267"/>
      <c r="D104" s="276"/>
      <c r="E104" s="276"/>
      <c r="F104" s="276"/>
      <c r="G104" s="267"/>
      <c r="H104" s="267"/>
      <c r="I104" s="276"/>
      <c r="J104" s="276"/>
      <c r="K104" s="276"/>
      <c r="L104" s="276"/>
      <c r="M104" s="280"/>
      <c r="P104" s="282"/>
      <c r="Q104" s="283"/>
    </row>
    <row r="105" spans="1:23" s="140" customFormat="1" ht="75.75" customHeight="1">
      <c r="A105" s="393">
        <v>31</v>
      </c>
      <c r="B105" s="392" t="s">
        <v>149</v>
      </c>
      <c r="C105" s="392" t="s">
        <v>150</v>
      </c>
      <c r="D105" s="395">
        <v>10</v>
      </c>
      <c r="E105" s="395"/>
      <c r="F105" s="395"/>
      <c r="G105" s="314" t="s">
        <v>151</v>
      </c>
      <c r="H105" s="314" t="s">
        <v>44</v>
      </c>
      <c r="I105" s="186">
        <v>0.002</v>
      </c>
      <c r="J105" s="315"/>
      <c r="K105" s="315"/>
      <c r="L105" s="315"/>
      <c r="M105"/>
      <c r="N105" s="7"/>
      <c r="O105" s="7"/>
      <c r="P105" s="159"/>
      <c r="Q105" s="139"/>
      <c r="R105" s="7"/>
      <c r="S105" s="7"/>
      <c r="T105" s="7"/>
      <c r="U105" s="7"/>
      <c r="V105" s="7"/>
      <c r="W105" s="7"/>
    </row>
    <row r="106" spans="1:23" s="140" customFormat="1" ht="48" customHeight="1">
      <c r="A106" s="393"/>
      <c r="B106" s="392"/>
      <c r="C106" s="392"/>
      <c r="D106" s="395"/>
      <c r="E106" s="395"/>
      <c r="F106" s="395"/>
      <c r="G106" s="314" t="s">
        <v>108</v>
      </c>
      <c r="H106" s="314" t="s">
        <v>44</v>
      </c>
      <c r="I106" s="186">
        <v>0.01</v>
      </c>
      <c r="J106" s="315"/>
      <c r="K106" s="315"/>
      <c r="L106" s="315"/>
      <c r="M106"/>
      <c r="N106" s="7"/>
      <c r="O106" s="7"/>
      <c r="P106" s="159"/>
      <c r="Q106" s="139"/>
      <c r="R106" s="7"/>
      <c r="S106" s="7"/>
      <c r="T106" s="7"/>
      <c r="U106" s="7"/>
      <c r="V106" s="7"/>
      <c r="W106" s="7"/>
    </row>
    <row r="107" spans="1:23" s="140" customFormat="1" ht="57.75" customHeight="1">
      <c r="A107" s="393"/>
      <c r="B107" s="392"/>
      <c r="C107" s="392"/>
      <c r="D107" s="395"/>
      <c r="E107" s="395"/>
      <c r="F107" s="395"/>
      <c r="G107" s="314" t="s">
        <v>80</v>
      </c>
      <c r="H107" s="180" t="s">
        <v>2</v>
      </c>
      <c r="I107" s="190">
        <v>0.006</v>
      </c>
      <c r="J107" s="182"/>
      <c r="K107" s="182"/>
      <c r="L107" s="182"/>
      <c r="M107"/>
      <c r="N107" s="7"/>
      <c r="O107" s="7"/>
      <c r="P107" s="159"/>
      <c r="Q107" s="139"/>
      <c r="R107" s="7"/>
      <c r="S107" s="7"/>
      <c r="T107" s="7"/>
      <c r="U107" s="7"/>
      <c r="V107" s="7"/>
      <c r="W107" s="7"/>
    </row>
    <row r="108" spans="1:23" s="140" customFormat="1" ht="27" customHeight="1">
      <c r="A108" s="393"/>
      <c r="B108" s="392"/>
      <c r="C108" s="392"/>
      <c r="D108" s="395"/>
      <c r="E108" s="395"/>
      <c r="F108" s="395"/>
      <c r="G108" s="314" t="s">
        <v>152</v>
      </c>
      <c r="H108" s="180" t="s">
        <v>30</v>
      </c>
      <c r="I108" s="182">
        <v>44.13</v>
      </c>
      <c r="J108" s="182"/>
      <c r="K108" s="182"/>
      <c r="L108" s="182"/>
      <c r="M108"/>
      <c r="N108" s="7"/>
      <c r="O108" s="7"/>
      <c r="P108" s="159"/>
      <c r="Q108" s="139"/>
      <c r="R108" s="7"/>
      <c r="S108" s="7"/>
      <c r="T108" s="7"/>
      <c r="U108" s="7"/>
      <c r="V108" s="7"/>
      <c r="W108" s="7"/>
    </row>
    <row r="109" spans="1:17" s="269" customFormat="1" ht="40.5" customHeight="1">
      <c r="A109" s="265"/>
      <c r="B109" s="265" t="s">
        <v>153</v>
      </c>
      <c r="C109" s="273"/>
      <c r="D109" s="274"/>
      <c r="E109" s="274"/>
      <c r="F109" s="274"/>
      <c r="G109" s="273"/>
      <c r="H109" s="273"/>
      <c r="I109" s="274"/>
      <c r="J109" s="274"/>
      <c r="K109" s="274"/>
      <c r="L109" s="274"/>
      <c r="M109" s="268"/>
      <c r="P109" s="270"/>
      <c r="Q109" s="271"/>
    </row>
    <row r="110" spans="1:17" s="269" customFormat="1" ht="40.5" customHeight="1">
      <c r="A110" s="267"/>
      <c r="B110" s="267" t="s">
        <v>154</v>
      </c>
      <c r="C110" s="277"/>
      <c r="D110" s="278"/>
      <c r="E110" s="278"/>
      <c r="F110" s="278"/>
      <c r="G110" s="277"/>
      <c r="H110" s="277"/>
      <c r="I110" s="278"/>
      <c r="J110" s="278"/>
      <c r="K110" s="278"/>
      <c r="L110" s="278"/>
      <c r="M110" s="268"/>
      <c r="P110" s="270"/>
      <c r="Q110" s="271"/>
    </row>
    <row r="111" spans="1:23" s="140" customFormat="1" ht="78" customHeight="1">
      <c r="A111" s="392">
        <v>32</v>
      </c>
      <c r="B111" s="392" t="s">
        <v>155</v>
      </c>
      <c r="C111" s="394" t="s">
        <v>150</v>
      </c>
      <c r="D111" s="396">
        <v>16.04</v>
      </c>
      <c r="E111" s="396"/>
      <c r="F111" s="396"/>
      <c r="G111" s="314" t="s">
        <v>589</v>
      </c>
      <c r="H111" s="180" t="s">
        <v>30</v>
      </c>
      <c r="I111" s="182">
        <v>7.68</v>
      </c>
      <c r="J111" s="182"/>
      <c r="K111" s="182"/>
      <c r="L111" s="182"/>
      <c r="M111"/>
      <c r="N111" s="7"/>
      <c r="O111" s="7"/>
      <c r="P111" s="159"/>
      <c r="Q111" s="139"/>
      <c r="R111" s="7"/>
      <c r="S111" s="7"/>
      <c r="T111" s="7"/>
      <c r="U111" s="7"/>
      <c r="V111" s="7"/>
      <c r="W111" s="7"/>
    </row>
    <row r="112" spans="1:23" s="140" customFormat="1" ht="57" customHeight="1">
      <c r="A112" s="392"/>
      <c r="B112" s="392"/>
      <c r="C112" s="394"/>
      <c r="D112" s="396"/>
      <c r="E112" s="396"/>
      <c r="F112" s="396"/>
      <c r="G112" s="314" t="s">
        <v>588</v>
      </c>
      <c r="H112" s="180" t="s">
        <v>30</v>
      </c>
      <c r="I112" s="182">
        <v>8.36</v>
      </c>
      <c r="J112" s="182"/>
      <c r="K112" s="182"/>
      <c r="L112" s="182"/>
      <c r="M112"/>
      <c r="N112" s="7"/>
      <c r="O112" s="7"/>
      <c r="P112" s="159"/>
      <c r="Q112" s="139"/>
      <c r="R112" s="7"/>
      <c r="S112" s="7"/>
      <c r="T112" s="7"/>
      <c r="U112" s="7"/>
      <c r="V112" s="7"/>
      <c r="W112" s="7"/>
    </row>
    <row r="113" spans="1:23" s="140" customFormat="1" ht="24.75" customHeight="1">
      <c r="A113" s="392"/>
      <c r="B113" s="392"/>
      <c r="C113" s="394"/>
      <c r="D113" s="396"/>
      <c r="E113" s="396"/>
      <c r="F113" s="396"/>
      <c r="G113" s="314" t="s">
        <v>156</v>
      </c>
      <c r="H113" s="180" t="s">
        <v>44</v>
      </c>
      <c r="I113" s="215">
        <v>0.00113</v>
      </c>
      <c r="J113" s="315"/>
      <c r="K113" s="182"/>
      <c r="L113" s="182"/>
      <c r="M113"/>
      <c r="N113" s="7"/>
      <c r="O113" s="7"/>
      <c r="P113" s="159"/>
      <c r="Q113" s="139"/>
      <c r="R113" s="7"/>
      <c r="S113" s="7"/>
      <c r="T113" s="7"/>
      <c r="U113" s="7"/>
      <c r="V113" s="7"/>
      <c r="W113" s="7"/>
    </row>
    <row r="114" spans="1:23" s="140" customFormat="1" ht="24.75" customHeight="1">
      <c r="A114" s="392"/>
      <c r="B114" s="392"/>
      <c r="C114" s="394"/>
      <c r="D114" s="396"/>
      <c r="E114" s="396"/>
      <c r="F114" s="396"/>
      <c r="G114" s="314" t="s">
        <v>108</v>
      </c>
      <c r="H114" s="180" t="s">
        <v>44</v>
      </c>
      <c r="I114" s="190">
        <v>0.0058</v>
      </c>
      <c r="J114" s="182"/>
      <c r="K114" s="182"/>
      <c r="L114" s="182"/>
      <c r="M114"/>
      <c r="N114" s="7"/>
      <c r="O114" s="7"/>
      <c r="P114" s="159"/>
      <c r="Q114" s="139"/>
      <c r="R114" s="7"/>
      <c r="S114" s="7"/>
      <c r="T114" s="7"/>
      <c r="U114" s="7"/>
      <c r="V114" s="7"/>
      <c r="W114" s="7"/>
    </row>
    <row r="115" spans="1:23" s="140" customFormat="1" ht="25.5" customHeight="1">
      <c r="A115" s="392"/>
      <c r="B115" s="392"/>
      <c r="C115" s="394"/>
      <c r="D115" s="396"/>
      <c r="E115" s="396"/>
      <c r="F115" s="396"/>
      <c r="G115" s="314" t="s">
        <v>134</v>
      </c>
      <c r="H115" s="180" t="s">
        <v>135</v>
      </c>
      <c r="I115" s="182">
        <v>2</v>
      </c>
      <c r="J115" s="182"/>
      <c r="K115" s="182"/>
      <c r="L115" s="182"/>
      <c r="M115"/>
      <c r="N115" s="7"/>
      <c r="O115" s="7"/>
      <c r="P115" s="159"/>
      <c r="Q115" s="139"/>
      <c r="R115" s="7"/>
      <c r="S115" s="7"/>
      <c r="T115" s="7"/>
      <c r="U115" s="7"/>
      <c r="V115" s="7"/>
      <c r="W115" s="7"/>
    </row>
    <row r="116" spans="1:23" s="140" customFormat="1" ht="84" customHeight="1">
      <c r="A116" s="392">
        <v>33</v>
      </c>
      <c r="B116" s="393" t="s">
        <v>569</v>
      </c>
      <c r="C116" s="394" t="s">
        <v>157</v>
      </c>
      <c r="D116" s="395">
        <v>47</v>
      </c>
      <c r="E116" s="396"/>
      <c r="F116" s="396"/>
      <c r="G116" s="314" t="s">
        <v>158</v>
      </c>
      <c r="H116" s="180" t="s">
        <v>44</v>
      </c>
      <c r="I116" s="191">
        <v>0.00873</v>
      </c>
      <c r="J116" s="315"/>
      <c r="K116" s="182"/>
      <c r="L116" s="182"/>
      <c r="M116"/>
      <c r="N116" s="7"/>
      <c r="O116" s="7"/>
      <c r="P116" s="159"/>
      <c r="Q116" s="139"/>
      <c r="R116" s="7"/>
      <c r="S116" s="7"/>
      <c r="T116" s="7"/>
      <c r="U116" s="7"/>
      <c r="V116" s="7"/>
      <c r="W116" s="7"/>
    </row>
    <row r="117" spans="1:23" s="140" customFormat="1" ht="26.25" customHeight="1">
      <c r="A117" s="392"/>
      <c r="B117" s="393"/>
      <c r="C117" s="394"/>
      <c r="D117" s="395"/>
      <c r="E117" s="396"/>
      <c r="F117" s="396"/>
      <c r="G117" s="314" t="s">
        <v>159</v>
      </c>
      <c r="H117" s="180" t="s">
        <v>43</v>
      </c>
      <c r="I117" s="182">
        <v>360</v>
      </c>
      <c r="J117" s="182"/>
      <c r="K117" s="182"/>
      <c r="L117" s="182"/>
      <c r="M117"/>
      <c r="N117" s="7"/>
      <c r="O117" s="7"/>
      <c r="P117" s="159"/>
      <c r="Q117" s="139"/>
      <c r="R117" s="7"/>
      <c r="S117" s="7"/>
      <c r="T117" s="7"/>
      <c r="U117" s="7"/>
      <c r="V117" s="7"/>
      <c r="W117" s="7"/>
    </row>
    <row r="118" spans="1:23" s="140" customFormat="1" ht="73.5" customHeight="1">
      <c r="A118" s="392"/>
      <c r="B118" s="393"/>
      <c r="C118" s="394"/>
      <c r="D118" s="395"/>
      <c r="E118" s="396"/>
      <c r="F118" s="396"/>
      <c r="G118" s="314" t="s">
        <v>160</v>
      </c>
      <c r="H118" s="180" t="s">
        <v>2</v>
      </c>
      <c r="I118" s="182">
        <v>0.05</v>
      </c>
      <c r="J118" s="182"/>
      <c r="K118" s="182"/>
      <c r="L118" s="182"/>
      <c r="M118"/>
      <c r="N118" s="7"/>
      <c r="O118" s="7"/>
      <c r="P118" s="159"/>
      <c r="Q118" s="139"/>
      <c r="R118" s="7"/>
      <c r="S118" s="7"/>
      <c r="T118" s="7"/>
      <c r="U118" s="7"/>
      <c r="V118" s="7"/>
      <c r="W118" s="7"/>
    </row>
    <row r="119" spans="1:23" s="140" customFormat="1" ht="20.25" customHeight="1">
      <c r="A119" s="392"/>
      <c r="B119" s="393"/>
      <c r="C119" s="394"/>
      <c r="D119" s="395"/>
      <c r="E119" s="396"/>
      <c r="F119" s="396"/>
      <c r="G119" s="180" t="s">
        <v>134</v>
      </c>
      <c r="H119" s="180" t="s">
        <v>135</v>
      </c>
      <c r="I119" s="182">
        <v>32.76</v>
      </c>
      <c r="J119" s="182"/>
      <c r="K119" s="182"/>
      <c r="L119" s="182"/>
      <c r="M119"/>
      <c r="N119" s="7"/>
      <c r="O119" s="7"/>
      <c r="P119" s="159"/>
      <c r="Q119" s="139"/>
      <c r="R119" s="7"/>
      <c r="S119" s="7"/>
      <c r="T119" s="7"/>
      <c r="U119" s="7"/>
      <c r="V119" s="7"/>
      <c r="W119" s="7"/>
    </row>
    <row r="120" spans="1:23" s="140" customFormat="1" ht="60" customHeight="1">
      <c r="A120" s="392"/>
      <c r="B120" s="393"/>
      <c r="C120" s="394"/>
      <c r="D120" s="395"/>
      <c r="E120" s="396"/>
      <c r="F120" s="396"/>
      <c r="G120" s="314" t="s">
        <v>567</v>
      </c>
      <c r="H120" s="180" t="s">
        <v>43</v>
      </c>
      <c r="I120" s="182">
        <v>10</v>
      </c>
      <c r="J120" s="182"/>
      <c r="K120" s="182"/>
      <c r="L120" s="182"/>
      <c r="M120"/>
      <c r="N120" s="7"/>
      <c r="O120" s="7"/>
      <c r="P120" s="159"/>
      <c r="Q120" s="139"/>
      <c r="R120" s="7"/>
      <c r="S120" s="7"/>
      <c r="T120" s="7"/>
      <c r="U120" s="7"/>
      <c r="V120" s="7"/>
      <c r="W120" s="7"/>
    </row>
    <row r="121" spans="1:23" s="140" customFormat="1" ht="57.75" customHeight="1">
      <c r="A121" s="392"/>
      <c r="B121" s="393"/>
      <c r="C121" s="394"/>
      <c r="D121" s="395"/>
      <c r="E121" s="396"/>
      <c r="F121" s="396"/>
      <c r="G121" s="314" t="s">
        <v>568</v>
      </c>
      <c r="H121" s="180" t="s">
        <v>43</v>
      </c>
      <c r="I121" s="182">
        <v>32</v>
      </c>
      <c r="J121" s="182"/>
      <c r="K121" s="182"/>
      <c r="L121" s="182"/>
      <c r="M121"/>
      <c r="N121" s="7"/>
      <c r="O121" s="7"/>
      <c r="P121" s="159"/>
      <c r="Q121" s="139"/>
      <c r="R121" s="7"/>
      <c r="S121" s="7"/>
      <c r="T121" s="7"/>
      <c r="U121" s="7"/>
      <c r="V121" s="7"/>
      <c r="W121" s="7"/>
    </row>
    <row r="122" spans="1:23" s="140" customFormat="1" ht="70.5" customHeight="1">
      <c r="A122" s="392"/>
      <c r="B122" s="393"/>
      <c r="C122" s="394"/>
      <c r="D122" s="395"/>
      <c r="E122" s="396"/>
      <c r="F122" s="396"/>
      <c r="G122" s="314" t="s">
        <v>573</v>
      </c>
      <c r="H122" s="180" t="s">
        <v>43</v>
      </c>
      <c r="I122" s="182">
        <v>5</v>
      </c>
      <c r="J122" s="182"/>
      <c r="K122" s="182"/>
      <c r="L122" s="182"/>
      <c r="M122"/>
      <c r="N122" s="7"/>
      <c r="O122" s="7"/>
      <c r="P122" s="159"/>
      <c r="Q122" s="139"/>
      <c r="R122" s="7"/>
      <c r="S122" s="7"/>
      <c r="T122" s="7"/>
      <c r="U122" s="7"/>
      <c r="V122" s="7"/>
      <c r="W122" s="7"/>
    </row>
    <row r="123" spans="1:23" s="140" customFormat="1" ht="81" customHeight="1">
      <c r="A123" s="392">
        <v>34</v>
      </c>
      <c r="B123" s="392" t="s">
        <v>161</v>
      </c>
      <c r="C123" s="394" t="s">
        <v>157</v>
      </c>
      <c r="D123" s="395">
        <v>1</v>
      </c>
      <c r="E123" s="396"/>
      <c r="F123" s="396"/>
      <c r="G123" s="314" t="s">
        <v>158</v>
      </c>
      <c r="H123" s="180" t="s">
        <v>44</v>
      </c>
      <c r="I123" s="191">
        <v>0.00022</v>
      </c>
      <c r="J123" s="182"/>
      <c r="K123" s="182"/>
      <c r="L123" s="182"/>
      <c r="M123"/>
      <c r="N123" s="7"/>
      <c r="O123" s="7"/>
      <c r="P123" s="159"/>
      <c r="Q123" s="139"/>
      <c r="R123" s="7"/>
      <c r="S123" s="7"/>
      <c r="T123" s="7"/>
      <c r="U123" s="7"/>
      <c r="V123" s="7"/>
      <c r="W123" s="7"/>
    </row>
    <row r="124" spans="1:23" s="140" customFormat="1" ht="35.25" customHeight="1">
      <c r="A124" s="392"/>
      <c r="B124" s="392"/>
      <c r="C124" s="394"/>
      <c r="D124" s="395"/>
      <c r="E124" s="396"/>
      <c r="F124" s="396"/>
      <c r="G124" s="314" t="s">
        <v>159</v>
      </c>
      <c r="H124" s="180" t="s">
        <v>43</v>
      </c>
      <c r="I124" s="182">
        <v>8</v>
      </c>
      <c r="J124" s="182"/>
      <c r="K124" s="182"/>
      <c r="L124" s="182"/>
      <c r="M124"/>
      <c r="N124" s="7"/>
      <c r="O124" s="7"/>
      <c r="P124" s="159"/>
      <c r="Q124" s="139"/>
      <c r="R124" s="7"/>
      <c r="S124" s="7"/>
      <c r="T124" s="7"/>
      <c r="U124" s="7"/>
      <c r="V124" s="7"/>
      <c r="W124" s="7"/>
    </row>
    <row r="125" spans="1:23" s="140" customFormat="1" ht="72" customHeight="1">
      <c r="A125" s="392"/>
      <c r="B125" s="392"/>
      <c r="C125" s="394"/>
      <c r="D125" s="395"/>
      <c r="E125" s="396"/>
      <c r="F125" s="396"/>
      <c r="G125" s="314" t="s">
        <v>160</v>
      </c>
      <c r="H125" s="180" t="s">
        <v>2</v>
      </c>
      <c r="I125" s="191">
        <v>0.0016</v>
      </c>
      <c r="J125" s="182"/>
      <c r="K125" s="182"/>
      <c r="L125" s="182"/>
      <c r="M125"/>
      <c r="N125" s="7"/>
      <c r="O125" s="7"/>
      <c r="P125" s="159"/>
      <c r="Q125" s="139"/>
      <c r="R125" s="7"/>
      <c r="S125" s="7"/>
      <c r="T125" s="7"/>
      <c r="U125" s="7"/>
      <c r="V125" s="7"/>
      <c r="W125" s="7"/>
    </row>
    <row r="126" spans="1:23" s="140" customFormat="1" ht="29.25" customHeight="1">
      <c r="A126" s="392"/>
      <c r="B126" s="392"/>
      <c r="C126" s="394"/>
      <c r="D126" s="395"/>
      <c r="E126" s="396"/>
      <c r="F126" s="396"/>
      <c r="G126" s="314" t="s">
        <v>134</v>
      </c>
      <c r="H126" s="180" t="s">
        <v>135</v>
      </c>
      <c r="I126" s="182">
        <v>32.76</v>
      </c>
      <c r="J126" s="182"/>
      <c r="K126" s="182"/>
      <c r="L126" s="182"/>
      <c r="M126"/>
      <c r="N126" s="7"/>
      <c r="O126" s="7"/>
      <c r="P126" s="159"/>
      <c r="Q126" s="139"/>
      <c r="R126" s="7"/>
      <c r="S126" s="7"/>
      <c r="T126" s="7"/>
      <c r="U126" s="7"/>
      <c r="V126" s="7"/>
      <c r="W126" s="7"/>
    </row>
    <row r="127" spans="1:23" s="140" customFormat="1" ht="75" customHeight="1">
      <c r="A127" s="392"/>
      <c r="B127" s="392"/>
      <c r="C127" s="394"/>
      <c r="D127" s="395"/>
      <c r="E127" s="396"/>
      <c r="F127" s="396"/>
      <c r="G127" s="314" t="s">
        <v>162</v>
      </c>
      <c r="H127" s="180" t="s">
        <v>43</v>
      </c>
      <c r="I127" s="182">
        <v>1</v>
      </c>
      <c r="J127" s="182"/>
      <c r="K127" s="182"/>
      <c r="L127" s="182"/>
      <c r="M127"/>
      <c r="N127" s="7"/>
      <c r="O127" s="7"/>
      <c r="P127" s="159"/>
      <c r="Q127" s="139"/>
      <c r="R127" s="7"/>
      <c r="S127" s="7"/>
      <c r="T127" s="7"/>
      <c r="U127" s="7"/>
      <c r="V127" s="7"/>
      <c r="W127" s="7"/>
    </row>
    <row r="128" spans="1:23" s="140" customFormat="1" ht="59.25" customHeight="1">
      <c r="A128" s="392"/>
      <c r="B128" s="392"/>
      <c r="C128" s="394"/>
      <c r="D128" s="395"/>
      <c r="E128" s="396"/>
      <c r="F128" s="396"/>
      <c r="G128" s="315" t="s">
        <v>163</v>
      </c>
      <c r="H128" s="180" t="s">
        <v>93</v>
      </c>
      <c r="I128" s="182">
        <v>6.31</v>
      </c>
      <c r="J128" s="182"/>
      <c r="K128" s="182"/>
      <c r="L128" s="368"/>
      <c r="M128" s="178">
        <f>F128+K128</f>
        <v>0</v>
      </c>
      <c r="N128" s="7"/>
      <c r="O128" s="7"/>
      <c r="P128" s="159"/>
      <c r="Q128" s="139"/>
      <c r="R128" s="7"/>
      <c r="S128" s="7"/>
      <c r="T128" s="7"/>
      <c r="U128" s="7"/>
      <c r="V128" s="7"/>
      <c r="W128" s="7"/>
    </row>
    <row r="129" spans="1:23" s="140" customFormat="1" ht="42.75" customHeight="1">
      <c r="A129" s="392"/>
      <c r="B129" s="392"/>
      <c r="C129" s="394"/>
      <c r="D129" s="395"/>
      <c r="E129" s="396"/>
      <c r="F129" s="396"/>
      <c r="G129" s="193" t="s">
        <v>164</v>
      </c>
      <c r="H129" s="181" t="s">
        <v>44</v>
      </c>
      <c r="I129" s="194">
        <v>0.00448</v>
      </c>
      <c r="J129" s="321"/>
      <c r="K129" s="321"/>
      <c r="L129" s="321"/>
      <c r="M129"/>
      <c r="N129" s="7"/>
      <c r="O129" s="7"/>
      <c r="P129" s="159"/>
      <c r="Q129" s="139"/>
      <c r="R129" s="7"/>
      <c r="S129" s="7"/>
      <c r="T129" s="7"/>
      <c r="U129" s="7"/>
      <c r="V129" s="7"/>
      <c r="W129" s="7"/>
    </row>
    <row r="130" spans="1:17" s="269" customFormat="1" ht="40.5" customHeight="1">
      <c r="A130" s="286"/>
      <c r="B130" s="290" t="s">
        <v>76</v>
      </c>
      <c r="C130" s="287"/>
      <c r="D130" s="288"/>
      <c r="E130" s="288"/>
      <c r="F130" s="288"/>
      <c r="G130" s="287"/>
      <c r="H130" s="287"/>
      <c r="I130" s="288"/>
      <c r="J130" s="288"/>
      <c r="K130" s="288"/>
      <c r="L130" s="288"/>
      <c r="M130" s="268"/>
      <c r="P130" s="270"/>
      <c r="Q130" s="271"/>
    </row>
    <row r="131" spans="1:17" s="269" customFormat="1" ht="63" customHeight="1">
      <c r="A131" s="349"/>
      <c r="B131" s="351" t="s">
        <v>165</v>
      </c>
      <c r="C131" s="350"/>
      <c r="D131" s="277"/>
      <c r="E131" s="289"/>
      <c r="F131" s="289"/>
      <c r="G131" s="322"/>
      <c r="H131" s="322"/>
      <c r="I131" s="289"/>
      <c r="J131" s="289"/>
      <c r="K131" s="289"/>
      <c r="L131" s="289"/>
      <c r="M131" s="268"/>
      <c r="P131" s="270"/>
      <c r="Q131" s="271"/>
    </row>
    <row r="132" spans="1:23" s="140" customFormat="1" ht="22.5" customHeight="1">
      <c r="A132" s="195">
        <v>35</v>
      </c>
      <c r="B132" s="314" t="s">
        <v>166</v>
      </c>
      <c r="C132" s="193" t="s">
        <v>2</v>
      </c>
      <c r="D132" s="197">
        <v>16.14</v>
      </c>
      <c r="E132" s="197"/>
      <c r="F132" s="197"/>
      <c r="G132" s="409"/>
      <c r="H132" s="409"/>
      <c r="I132" s="409"/>
      <c r="J132" s="409"/>
      <c r="K132" s="409"/>
      <c r="L132" s="409"/>
      <c r="M132" s="178">
        <f>F132+K132</f>
        <v>0</v>
      </c>
      <c r="N132" s="7"/>
      <c r="O132" s="7"/>
      <c r="P132" s="159"/>
      <c r="Q132" s="139"/>
      <c r="R132" s="7"/>
      <c r="S132" s="7"/>
      <c r="T132" s="7"/>
      <c r="U132" s="7"/>
      <c r="V132" s="7"/>
      <c r="W132" s="7"/>
    </row>
    <row r="133" spans="1:23" s="140" customFormat="1" ht="47.25" customHeight="1">
      <c r="A133" s="195">
        <v>36</v>
      </c>
      <c r="B133" s="195" t="s">
        <v>167</v>
      </c>
      <c r="C133" s="193" t="s">
        <v>2</v>
      </c>
      <c r="D133" s="197">
        <v>1.35</v>
      </c>
      <c r="E133" s="197"/>
      <c r="F133" s="197"/>
      <c r="G133" s="193" t="s">
        <v>168</v>
      </c>
      <c r="H133" s="193" t="s">
        <v>2</v>
      </c>
      <c r="I133" s="202">
        <v>0.1215</v>
      </c>
      <c r="J133" s="197"/>
      <c r="K133" s="197"/>
      <c r="L133" s="197"/>
      <c r="M133"/>
      <c r="N133" s="7"/>
      <c r="O133" s="7"/>
      <c r="P133" s="159"/>
      <c r="Q133" s="139"/>
      <c r="R133" s="7"/>
      <c r="S133" s="7"/>
      <c r="T133" s="7"/>
      <c r="U133" s="7"/>
      <c r="V133" s="7"/>
      <c r="W133" s="7"/>
    </row>
    <row r="134" spans="1:23" s="140" customFormat="1" ht="27.75" customHeight="1">
      <c r="A134" s="195">
        <v>37</v>
      </c>
      <c r="B134" s="314" t="s">
        <v>169</v>
      </c>
      <c r="C134" s="193" t="s">
        <v>2</v>
      </c>
      <c r="D134" s="197">
        <v>1.29</v>
      </c>
      <c r="E134" s="197"/>
      <c r="F134" s="197"/>
      <c r="G134" s="409"/>
      <c r="H134" s="409"/>
      <c r="I134" s="409"/>
      <c r="J134" s="409"/>
      <c r="K134" s="409"/>
      <c r="L134" s="409"/>
      <c r="M134" s="178">
        <f>F134+K134</f>
        <v>0</v>
      </c>
      <c r="N134" s="7"/>
      <c r="O134" s="7"/>
      <c r="P134" s="159"/>
      <c r="Q134" s="139"/>
      <c r="R134" s="7"/>
      <c r="S134" s="7"/>
      <c r="T134" s="7"/>
      <c r="U134" s="7"/>
      <c r="V134" s="7"/>
      <c r="W134" s="7"/>
    </row>
    <row r="135" spans="1:23" s="140" customFormat="1" ht="42" customHeight="1">
      <c r="A135" s="195">
        <v>38</v>
      </c>
      <c r="B135" s="195" t="s">
        <v>170</v>
      </c>
      <c r="C135" s="193" t="s">
        <v>93</v>
      </c>
      <c r="D135" s="201">
        <v>0.207</v>
      </c>
      <c r="E135" s="197"/>
      <c r="F135" s="197"/>
      <c r="G135" s="409"/>
      <c r="H135" s="409"/>
      <c r="I135" s="409"/>
      <c r="J135" s="409"/>
      <c r="K135" s="409"/>
      <c r="L135" s="409"/>
      <c r="M135"/>
      <c r="N135" s="7"/>
      <c r="O135" s="7"/>
      <c r="P135" s="159"/>
      <c r="Q135" s="139"/>
      <c r="R135" s="7"/>
      <c r="S135" s="7"/>
      <c r="T135" s="7"/>
      <c r="U135" s="7"/>
      <c r="V135" s="7"/>
      <c r="W135" s="7"/>
    </row>
    <row r="136" spans="1:23" s="140" customFormat="1" ht="45.75" customHeight="1">
      <c r="A136" s="195">
        <v>39</v>
      </c>
      <c r="B136" s="314" t="s">
        <v>171</v>
      </c>
      <c r="C136" s="193" t="s">
        <v>97</v>
      </c>
      <c r="D136" s="197">
        <v>0.03</v>
      </c>
      <c r="E136" s="197"/>
      <c r="F136" s="197"/>
      <c r="G136" s="409"/>
      <c r="H136" s="409"/>
      <c r="I136" s="409"/>
      <c r="J136" s="409"/>
      <c r="K136" s="409"/>
      <c r="L136" s="409"/>
      <c r="M136" s="178">
        <f>F136+K136</f>
        <v>0</v>
      </c>
      <c r="N136" s="7"/>
      <c r="O136" s="7"/>
      <c r="P136" s="159"/>
      <c r="Q136" s="139"/>
      <c r="R136" s="7"/>
      <c r="S136" s="7"/>
      <c r="T136" s="7"/>
      <c r="U136" s="7"/>
      <c r="V136" s="7"/>
      <c r="W136" s="7"/>
    </row>
    <row r="137" spans="1:23" s="140" customFormat="1" ht="62.25" customHeight="1">
      <c r="A137" s="407">
        <v>40</v>
      </c>
      <c r="B137" s="413" t="s">
        <v>172</v>
      </c>
      <c r="C137" s="409" t="s">
        <v>97</v>
      </c>
      <c r="D137" s="405">
        <v>0.24</v>
      </c>
      <c r="E137" s="405"/>
      <c r="F137" s="405"/>
      <c r="G137" s="314" t="s">
        <v>80</v>
      </c>
      <c r="H137" s="314" t="s">
        <v>2</v>
      </c>
      <c r="I137" s="315">
        <v>0.06</v>
      </c>
      <c r="J137" s="315"/>
      <c r="K137" s="315"/>
      <c r="L137" s="197"/>
      <c r="M137"/>
      <c r="N137" s="7"/>
      <c r="O137" s="7"/>
      <c r="P137" s="159"/>
      <c r="Q137" s="139"/>
      <c r="R137" s="7"/>
      <c r="S137" s="7"/>
      <c r="T137" s="7"/>
      <c r="U137" s="7"/>
      <c r="V137" s="7"/>
      <c r="W137" s="7"/>
    </row>
    <row r="138" spans="1:23" s="140" customFormat="1" ht="41.25" customHeight="1">
      <c r="A138" s="407"/>
      <c r="B138" s="413"/>
      <c r="C138" s="409"/>
      <c r="D138" s="405"/>
      <c r="E138" s="405"/>
      <c r="F138" s="405"/>
      <c r="G138" s="193" t="s">
        <v>173</v>
      </c>
      <c r="H138" s="193" t="s">
        <v>43</v>
      </c>
      <c r="I138" s="197">
        <v>5</v>
      </c>
      <c r="J138" s="197"/>
      <c r="K138" s="197"/>
      <c r="L138" s="197"/>
      <c r="M138" s="178">
        <f>F138+K138</f>
        <v>0</v>
      </c>
      <c r="N138" s="7"/>
      <c r="O138" s="7"/>
      <c r="P138" s="159"/>
      <c r="Q138" s="139"/>
      <c r="R138" s="7"/>
      <c r="S138" s="7"/>
      <c r="T138" s="7"/>
      <c r="U138" s="7"/>
      <c r="V138" s="7"/>
      <c r="W138" s="7"/>
    </row>
    <row r="139" spans="1:23" s="140" customFormat="1" ht="42" customHeight="1">
      <c r="A139" s="407"/>
      <c r="B139" s="413"/>
      <c r="C139" s="409"/>
      <c r="D139" s="405"/>
      <c r="E139" s="405"/>
      <c r="F139" s="405"/>
      <c r="G139" s="196" t="s">
        <v>174</v>
      </c>
      <c r="H139" s="196" t="s">
        <v>43</v>
      </c>
      <c r="I139" s="198">
        <v>18</v>
      </c>
      <c r="J139" s="198"/>
      <c r="K139" s="198"/>
      <c r="L139" s="198"/>
      <c r="M139"/>
      <c r="N139" s="7"/>
      <c r="O139" s="7"/>
      <c r="P139" s="159"/>
      <c r="Q139" s="139"/>
      <c r="R139" s="7"/>
      <c r="S139" s="7"/>
      <c r="T139" s="7"/>
      <c r="U139" s="7"/>
      <c r="V139" s="7"/>
      <c r="W139" s="7"/>
    </row>
    <row r="140" spans="1:23" s="140" customFormat="1" ht="52.5" customHeight="1">
      <c r="A140" s="407"/>
      <c r="B140" s="413"/>
      <c r="C140" s="409"/>
      <c r="D140" s="405"/>
      <c r="E140" s="405"/>
      <c r="F140" s="405"/>
      <c r="G140" s="196" t="s">
        <v>182</v>
      </c>
      <c r="H140" s="196" t="s">
        <v>43</v>
      </c>
      <c r="I140" s="198">
        <v>1</v>
      </c>
      <c r="J140" s="198"/>
      <c r="K140" s="198"/>
      <c r="L140" s="198"/>
      <c r="M140"/>
      <c r="N140" s="7"/>
      <c r="O140" s="7"/>
      <c r="P140" s="159"/>
      <c r="Q140" s="139"/>
      <c r="R140" s="7"/>
      <c r="S140" s="7"/>
      <c r="T140" s="7"/>
      <c r="U140" s="7"/>
      <c r="V140" s="7"/>
      <c r="W140" s="7"/>
    </row>
    <row r="141" spans="1:23" s="140" customFormat="1" ht="79.5" customHeight="1">
      <c r="A141" s="410">
        <v>41</v>
      </c>
      <c r="B141" s="393" t="s">
        <v>175</v>
      </c>
      <c r="C141" s="409" t="s">
        <v>44</v>
      </c>
      <c r="D141" s="405">
        <v>0.15</v>
      </c>
      <c r="E141" s="405"/>
      <c r="F141" s="405"/>
      <c r="G141" s="193" t="s">
        <v>176</v>
      </c>
      <c r="H141" s="193" t="s">
        <v>44</v>
      </c>
      <c r="I141" s="202">
        <v>0.0009</v>
      </c>
      <c r="J141" s="197"/>
      <c r="K141" s="197"/>
      <c r="L141" s="198"/>
      <c r="M141" s="178">
        <f>F141+K141</f>
        <v>0</v>
      </c>
      <c r="N141" s="7"/>
      <c r="O141" s="7"/>
      <c r="P141" s="159"/>
      <c r="Q141" s="139"/>
      <c r="R141" s="7"/>
      <c r="S141" s="7"/>
      <c r="T141" s="7"/>
      <c r="U141" s="7"/>
      <c r="V141" s="7"/>
      <c r="W141" s="7"/>
    </row>
    <row r="142" spans="1:23" s="140" customFormat="1" ht="28.5" customHeight="1">
      <c r="A142" s="410"/>
      <c r="B142" s="393"/>
      <c r="C142" s="409"/>
      <c r="D142" s="405"/>
      <c r="E142" s="405"/>
      <c r="F142" s="405"/>
      <c r="G142" s="193" t="s">
        <v>177</v>
      </c>
      <c r="H142" s="193" t="s">
        <v>44</v>
      </c>
      <c r="I142" s="201">
        <v>0.156</v>
      </c>
      <c r="J142" s="197"/>
      <c r="K142" s="197"/>
      <c r="L142" s="198"/>
      <c r="M142"/>
      <c r="N142" s="7"/>
      <c r="O142" s="7"/>
      <c r="P142" s="159"/>
      <c r="Q142" s="139"/>
      <c r="R142" s="7"/>
      <c r="S142" s="7"/>
      <c r="T142" s="7"/>
      <c r="U142" s="7"/>
      <c r="V142" s="7"/>
      <c r="W142" s="7"/>
    </row>
    <row r="143" spans="1:23" s="140" customFormat="1" ht="66.75" customHeight="1">
      <c r="A143" s="410"/>
      <c r="B143" s="393"/>
      <c r="C143" s="409"/>
      <c r="D143" s="405"/>
      <c r="E143" s="405"/>
      <c r="F143" s="405"/>
      <c r="G143" s="193" t="s">
        <v>178</v>
      </c>
      <c r="H143" s="193" t="s">
        <v>107</v>
      </c>
      <c r="I143" s="202">
        <v>0.0855</v>
      </c>
      <c r="J143" s="197"/>
      <c r="K143" s="197"/>
      <c r="L143" s="198"/>
      <c r="M143" s="178">
        <f>F143+K143</f>
        <v>0</v>
      </c>
      <c r="N143" s="7"/>
      <c r="O143" s="7"/>
      <c r="P143" s="159"/>
      <c r="Q143" s="139"/>
      <c r="R143" s="7"/>
      <c r="S143" s="7"/>
      <c r="T143" s="7"/>
      <c r="U143" s="7"/>
      <c r="V143" s="7"/>
      <c r="W143" s="7"/>
    </row>
    <row r="144" spans="1:23" s="140" customFormat="1" ht="53.25" customHeight="1">
      <c r="A144" s="410"/>
      <c r="B144" s="393"/>
      <c r="C144" s="409"/>
      <c r="D144" s="405"/>
      <c r="E144" s="405"/>
      <c r="F144" s="405"/>
      <c r="G144" s="193" t="s">
        <v>179</v>
      </c>
      <c r="H144" s="193" t="s">
        <v>2</v>
      </c>
      <c r="I144" s="202">
        <v>0.081</v>
      </c>
      <c r="J144" s="197"/>
      <c r="K144" s="197"/>
      <c r="L144" s="198"/>
      <c r="M144"/>
      <c r="N144" s="7"/>
      <c r="O144" s="7"/>
      <c r="P144" s="159"/>
      <c r="Q144" s="139"/>
      <c r="R144" s="7"/>
      <c r="S144" s="7"/>
      <c r="T144" s="7"/>
      <c r="U144" s="7"/>
      <c r="V144" s="7"/>
      <c r="W144" s="7"/>
    </row>
    <row r="145" spans="1:23" s="140" customFormat="1" ht="53.25" customHeight="1">
      <c r="A145" s="410">
        <v>42</v>
      </c>
      <c r="B145" s="393" t="s">
        <v>180</v>
      </c>
      <c r="C145" s="412" t="s">
        <v>49</v>
      </c>
      <c r="D145" s="411">
        <v>3.9568</v>
      </c>
      <c r="E145" s="405"/>
      <c r="F145" s="405"/>
      <c r="G145" s="193" t="s">
        <v>181</v>
      </c>
      <c r="H145" s="193" t="s">
        <v>44</v>
      </c>
      <c r="I145" s="205">
        <v>0.35611</v>
      </c>
      <c r="J145" s="197"/>
      <c r="K145" s="197"/>
      <c r="L145" s="198"/>
      <c r="M145"/>
      <c r="N145" s="7"/>
      <c r="O145" s="7"/>
      <c r="P145" s="159"/>
      <c r="Q145" s="139"/>
      <c r="R145" s="7"/>
      <c r="S145" s="7"/>
      <c r="T145" s="7"/>
      <c r="U145" s="7"/>
      <c r="V145" s="7"/>
      <c r="W145" s="7"/>
    </row>
    <row r="146" spans="1:23" s="140" customFormat="1" ht="73.5" customHeight="1">
      <c r="A146" s="410"/>
      <c r="B146" s="393"/>
      <c r="C146" s="412"/>
      <c r="D146" s="411"/>
      <c r="E146" s="405"/>
      <c r="F146" s="405"/>
      <c r="G146" s="193" t="s">
        <v>183</v>
      </c>
      <c r="H146" s="193" t="s">
        <v>107</v>
      </c>
      <c r="I146" s="201">
        <v>19.784</v>
      </c>
      <c r="J146" s="197"/>
      <c r="K146" s="197"/>
      <c r="L146" s="198"/>
      <c r="M146" s="178">
        <f>F146+K146</f>
        <v>0</v>
      </c>
      <c r="N146" s="7"/>
      <c r="O146" s="7"/>
      <c r="P146" s="159"/>
      <c r="Q146" s="139"/>
      <c r="R146" s="7"/>
      <c r="S146" s="7"/>
      <c r="T146" s="7"/>
      <c r="U146" s="7"/>
      <c r="V146" s="7"/>
      <c r="W146" s="7"/>
    </row>
    <row r="147" spans="1:23" s="140" customFormat="1" ht="58.5" customHeight="1">
      <c r="A147" s="410"/>
      <c r="B147" s="393"/>
      <c r="C147" s="412"/>
      <c r="D147" s="411"/>
      <c r="E147" s="405"/>
      <c r="F147" s="405"/>
      <c r="G147" s="193" t="s">
        <v>179</v>
      </c>
      <c r="H147" s="193" t="s">
        <v>2</v>
      </c>
      <c r="I147" s="205">
        <v>8.98194</v>
      </c>
      <c r="J147" s="197"/>
      <c r="K147" s="197"/>
      <c r="L147" s="198"/>
      <c r="M147" s="178"/>
      <c r="N147" s="7"/>
      <c r="O147" s="7"/>
      <c r="P147" s="159"/>
      <c r="Q147" s="139"/>
      <c r="R147" s="7"/>
      <c r="S147" s="7"/>
      <c r="T147" s="7"/>
      <c r="U147" s="7"/>
      <c r="V147" s="7"/>
      <c r="W147" s="7"/>
    </row>
    <row r="148" spans="1:23" s="140" customFormat="1" ht="71.25" customHeight="1">
      <c r="A148" s="410">
        <v>43</v>
      </c>
      <c r="B148" s="393" t="s">
        <v>184</v>
      </c>
      <c r="C148" s="409" t="s">
        <v>2</v>
      </c>
      <c r="D148" s="411">
        <v>4</v>
      </c>
      <c r="E148" s="405"/>
      <c r="F148" s="405"/>
      <c r="G148" s="193" t="s">
        <v>178</v>
      </c>
      <c r="H148" s="193" t="s">
        <v>107</v>
      </c>
      <c r="I148" s="204">
        <v>1.6</v>
      </c>
      <c r="J148" s="197"/>
      <c r="K148" s="197"/>
      <c r="L148" s="198"/>
      <c r="M148"/>
      <c r="N148" s="7"/>
      <c r="O148" s="7"/>
      <c r="P148" s="159"/>
      <c r="Q148" s="139"/>
      <c r="R148" s="7"/>
      <c r="S148" s="7"/>
      <c r="T148" s="7"/>
      <c r="U148" s="7"/>
      <c r="V148" s="7"/>
      <c r="W148" s="7"/>
    </row>
    <row r="149" spans="1:23" s="140" customFormat="1" ht="56.25" customHeight="1">
      <c r="A149" s="410"/>
      <c r="B149" s="393"/>
      <c r="C149" s="409"/>
      <c r="D149" s="411"/>
      <c r="E149" s="405"/>
      <c r="F149" s="405"/>
      <c r="G149" s="193" t="s">
        <v>179</v>
      </c>
      <c r="H149" s="193" t="s">
        <v>2</v>
      </c>
      <c r="I149" s="197">
        <v>0.96</v>
      </c>
      <c r="J149" s="197"/>
      <c r="K149" s="197"/>
      <c r="L149" s="198"/>
      <c r="M149"/>
      <c r="N149" s="7"/>
      <c r="O149" s="7"/>
      <c r="P149" s="159"/>
      <c r="Q149" s="139"/>
      <c r="R149" s="7"/>
      <c r="S149" s="7"/>
      <c r="T149" s="7"/>
      <c r="U149" s="7"/>
      <c r="V149" s="7"/>
      <c r="W149" s="7"/>
    </row>
    <row r="150" spans="1:23" s="140" customFormat="1" ht="90" customHeight="1">
      <c r="A150" s="200">
        <v>44</v>
      </c>
      <c r="B150" s="200" t="s">
        <v>185</v>
      </c>
      <c r="C150" s="314" t="s">
        <v>49</v>
      </c>
      <c r="D150" s="184">
        <v>0.6</v>
      </c>
      <c r="E150" s="315"/>
      <c r="F150" s="315"/>
      <c r="G150" s="193" t="s">
        <v>186</v>
      </c>
      <c r="H150" s="193" t="s">
        <v>30</v>
      </c>
      <c r="I150" s="193">
        <v>60</v>
      </c>
      <c r="J150" s="197"/>
      <c r="K150" s="197"/>
      <c r="L150" s="198"/>
      <c r="M150"/>
      <c r="N150" s="7"/>
      <c r="O150" s="7"/>
      <c r="P150" s="159"/>
      <c r="Q150" s="139"/>
      <c r="R150" s="7"/>
      <c r="S150" s="7"/>
      <c r="T150" s="7"/>
      <c r="U150" s="7"/>
      <c r="V150" s="7"/>
      <c r="W150" s="7"/>
    </row>
    <row r="151" spans="1:23" s="140" customFormat="1" ht="40.5" customHeight="1">
      <c r="A151" s="199">
        <v>45</v>
      </c>
      <c r="B151" s="179" t="s">
        <v>571</v>
      </c>
      <c r="C151" s="193" t="s">
        <v>49</v>
      </c>
      <c r="D151" s="201">
        <v>0.078</v>
      </c>
      <c r="E151" s="197"/>
      <c r="F151" s="197"/>
      <c r="G151" s="193" t="s">
        <v>187</v>
      </c>
      <c r="H151" s="193" t="s">
        <v>43</v>
      </c>
      <c r="I151" s="197">
        <v>1</v>
      </c>
      <c r="J151" s="197"/>
      <c r="K151" s="197"/>
      <c r="L151" s="198"/>
      <c r="M151" s="178"/>
      <c r="N151" s="7"/>
      <c r="O151" s="7"/>
      <c r="P151" s="159"/>
      <c r="Q151" s="139"/>
      <c r="R151" s="7"/>
      <c r="S151" s="7"/>
      <c r="T151" s="7"/>
      <c r="U151" s="7"/>
      <c r="V151" s="7"/>
      <c r="W151" s="7"/>
    </row>
    <row r="152" spans="1:23" s="140" customFormat="1" ht="40.5" customHeight="1">
      <c r="A152" s="199">
        <v>46</v>
      </c>
      <c r="B152" s="179" t="s">
        <v>572</v>
      </c>
      <c r="C152" s="193" t="s">
        <v>49</v>
      </c>
      <c r="D152" s="201">
        <v>0.119</v>
      </c>
      <c r="E152" s="197"/>
      <c r="F152" s="197"/>
      <c r="G152" s="193" t="s">
        <v>570</v>
      </c>
      <c r="H152" s="193" t="s">
        <v>30</v>
      </c>
      <c r="I152" s="197">
        <v>12</v>
      </c>
      <c r="J152" s="197"/>
      <c r="K152" s="197"/>
      <c r="L152" s="198"/>
      <c r="M152" s="178"/>
      <c r="N152" s="7"/>
      <c r="O152" s="7"/>
      <c r="P152" s="159"/>
      <c r="Q152" s="139"/>
      <c r="R152" s="7"/>
      <c r="S152" s="7"/>
      <c r="T152" s="7"/>
      <c r="U152" s="7"/>
      <c r="V152" s="7"/>
      <c r="W152" s="7"/>
    </row>
    <row r="153" spans="1:17" s="269" customFormat="1" ht="40.5" customHeight="1">
      <c r="A153" s="290"/>
      <c r="B153" s="265" t="s">
        <v>188</v>
      </c>
      <c r="C153" s="291"/>
      <c r="D153" s="292"/>
      <c r="E153" s="293"/>
      <c r="F153" s="293"/>
      <c r="G153" s="291"/>
      <c r="H153" s="291"/>
      <c r="I153" s="293"/>
      <c r="J153" s="293"/>
      <c r="K153" s="293"/>
      <c r="L153" s="293"/>
      <c r="M153" s="294"/>
      <c r="P153" s="270"/>
      <c r="Q153" s="271"/>
    </row>
    <row r="154" spans="1:17" s="269" customFormat="1" ht="40.5" customHeight="1">
      <c r="A154" s="295"/>
      <c r="B154" s="267" t="s">
        <v>580</v>
      </c>
      <c r="C154" s="296"/>
      <c r="D154" s="297"/>
      <c r="E154" s="298"/>
      <c r="F154" s="298"/>
      <c r="G154" s="296"/>
      <c r="H154" s="296"/>
      <c r="I154" s="298"/>
      <c r="J154" s="298"/>
      <c r="K154" s="298"/>
      <c r="L154" s="298"/>
      <c r="M154" s="294"/>
      <c r="P154" s="270"/>
      <c r="Q154" s="271"/>
    </row>
    <row r="155" spans="1:23" s="140" customFormat="1" ht="43.5" customHeight="1">
      <c r="A155" s="199">
        <v>47</v>
      </c>
      <c r="B155" s="179" t="s">
        <v>581</v>
      </c>
      <c r="C155" s="193" t="s">
        <v>587</v>
      </c>
      <c r="D155" s="202">
        <v>0.405</v>
      </c>
      <c r="E155" s="197"/>
      <c r="F155" s="197"/>
      <c r="G155" s="193" t="s">
        <v>582</v>
      </c>
      <c r="H155" s="193" t="s">
        <v>586</v>
      </c>
      <c r="I155" s="197">
        <v>40.5</v>
      </c>
      <c r="J155" s="197"/>
      <c r="K155" s="197"/>
      <c r="L155" s="198"/>
      <c r="M155" s="178"/>
      <c r="N155" s="7"/>
      <c r="O155" s="7"/>
      <c r="P155" s="159"/>
      <c r="Q155" s="139"/>
      <c r="R155" s="7"/>
      <c r="S155" s="7"/>
      <c r="T155" s="7"/>
      <c r="U155" s="7"/>
      <c r="V155" s="7"/>
      <c r="W155" s="7"/>
    </row>
    <row r="156" spans="1:23" s="140" customFormat="1" ht="43.5" customHeight="1">
      <c r="A156" s="199">
        <v>48</v>
      </c>
      <c r="B156" s="179" t="s">
        <v>584</v>
      </c>
      <c r="C156" s="193" t="s">
        <v>49</v>
      </c>
      <c r="D156" s="201">
        <v>1.5</v>
      </c>
      <c r="E156" s="197"/>
      <c r="F156" s="197"/>
      <c r="G156" s="193" t="s">
        <v>585</v>
      </c>
      <c r="H156" s="193" t="s">
        <v>30</v>
      </c>
      <c r="I156" s="197">
        <v>150</v>
      </c>
      <c r="J156" s="197"/>
      <c r="K156" s="197"/>
      <c r="L156" s="198"/>
      <c r="M156" s="178"/>
      <c r="N156" s="7"/>
      <c r="O156" s="7"/>
      <c r="P156" s="159"/>
      <c r="Q156" s="139"/>
      <c r="R156" s="7"/>
      <c r="S156" s="7"/>
      <c r="T156" s="7"/>
      <c r="U156" s="7"/>
      <c r="V156" s="7"/>
      <c r="W156" s="7"/>
    </row>
    <row r="157" spans="1:17" s="269" customFormat="1" ht="40.5" customHeight="1">
      <c r="A157" s="290"/>
      <c r="B157" s="265" t="s">
        <v>92</v>
      </c>
      <c r="C157" s="291"/>
      <c r="D157" s="292"/>
      <c r="E157" s="293"/>
      <c r="F157" s="293"/>
      <c r="G157" s="291"/>
      <c r="H157" s="291"/>
      <c r="I157" s="293"/>
      <c r="J157" s="293"/>
      <c r="K157" s="293"/>
      <c r="L157" s="293"/>
      <c r="M157" s="294"/>
      <c r="P157" s="270"/>
      <c r="Q157" s="271"/>
    </row>
    <row r="158" spans="1:17" s="269" customFormat="1" ht="40.5" customHeight="1">
      <c r="A158" s="295"/>
      <c r="B158" s="267" t="s">
        <v>189</v>
      </c>
      <c r="C158" s="296"/>
      <c r="D158" s="297"/>
      <c r="E158" s="298"/>
      <c r="F158" s="298"/>
      <c r="G158" s="296"/>
      <c r="H158" s="296"/>
      <c r="I158" s="298"/>
      <c r="J158" s="298"/>
      <c r="K158" s="298"/>
      <c r="L158" s="298"/>
      <c r="M158" s="268"/>
      <c r="P158" s="270"/>
      <c r="Q158" s="271"/>
    </row>
    <row r="159" spans="1:23" s="140" customFormat="1" ht="84.75" customHeight="1">
      <c r="A159" s="195">
        <v>49</v>
      </c>
      <c r="B159" s="314" t="s">
        <v>190</v>
      </c>
      <c r="C159" s="193" t="s">
        <v>49</v>
      </c>
      <c r="D159" s="197">
        <v>11.15</v>
      </c>
      <c r="E159" s="197"/>
      <c r="F159" s="197"/>
      <c r="G159" s="409"/>
      <c r="H159" s="409"/>
      <c r="I159" s="409"/>
      <c r="J159" s="409"/>
      <c r="K159" s="409"/>
      <c r="L159" s="409"/>
      <c r="M159" s="178">
        <f>F159+F160+F166+F168+F170+F174+F179+F181+F185+F186+F187+F189+F191+F193+F197+F201</f>
        <v>0</v>
      </c>
      <c r="N159" s="7"/>
      <c r="O159" s="7"/>
      <c r="P159" s="159"/>
      <c r="Q159" s="139"/>
      <c r="R159" s="7"/>
      <c r="S159" s="7"/>
      <c r="T159" s="7"/>
      <c r="U159" s="7"/>
      <c r="V159" s="7"/>
      <c r="W159" s="7"/>
    </row>
    <row r="160" spans="1:23" s="140" customFormat="1" ht="51.75" customHeight="1">
      <c r="A160" s="407">
        <v>50</v>
      </c>
      <c r="B160" s="392" t="s">
        <v>191</v>
      </c>
      <c r="C160" s="409" t="s">
        <v>49</v>
      </c>
      <c r="D160" s="406">
        <v>1.2</v>
      </c>
      <c r="E160" s="405"/>
      <c r="F160" s="405"/>
      <c r="G160" s="193" t="s">
        <v>192</v>
      </c>
      <c r="H160" s="193" t="s">
        <v>37</v>
      </c>
      <c r="I160" s="197">
        <v>24.96</v>
      </c>
      <c r="J160" s="197"/>
      <c r="K160" s="197"/>
      <c r="L160" s="197"/>
      <c r="M160"/>
      <c r="N160" s="7"/>
      <c r="O160" s="7"/>
      <c r="P160" s="159"/>
      <c r="Q160" s="139"/>
      <c r="R160" s="7"/>
      <c r="S160" s="7"/>
      <c r="T160" s="7"/>
      <c r="U160" s="7"/>
      <c r="V160" s="7"/>
      <c r="W160" s="7"/>
    </row>
    <row r="161" spans="1:23" s="140" customFormat="1" ht="41.25" customHeight="1">
      <c r="A161" s="407"/>
      <c r="B161" s="392"/>
      <c r="C161" s="409"/>
      <c r="D161" s="406"/>
      <c r="E161" s="405"/>
      <c r="F161" s="405"/>
      <c r="G161" s="193" t="s">
        <v>193</v>
      </c>
      <c r="H161" s="193" t="s">
        <v>43</v>
      </c>
      <c r="I161" s="197">
        <v>1.25</v>
      </c>
      <c r="J161" s="197"/>
      <c r="K161" s="197"/>
      <c r="L161" s="197"/>
      <c r="M161" s="178"/>
      <c r="N161" s="7"/>
      <c r="O161" s="7"/>
      <c r="P161" s="159"/>
      <c r="Q161" s="139"/>
      <c r="R161" s="7"/>
      <c r="S161" s="7"/>
      <c r="T161" s="7"/>
      <c r="U161" s="7"/>
      <c r="V161" s="7"/>
      <c r="W161" s="7"/>
    </row>
    <row r="162" spans="1:23" s="140" customFormat="1" ht="36.75" customHeight="1">
      <c r="A162" s="407"/>
      <c r="B162" s="392"/>
      <c r="C162" s="409"/>
      <c r="D162" s="406"/>
      <c r="E162" s="405"/>
      <c r="F162" s="405"/>
      <c r="G162" s="193" t="s">
        <v>194</v>
      </c>
      <c r="H162" s="193" t="s">
        <v>30</v>
      </c>
      <c r="I162" s="193">
        <v>126</v>
      </c>
      <c r="J162" s="197"/>
      <c r="K162" s="197"/>
      <c r="L162" s="197"/>
      <c r="M162" s="178"/>
      <c r="N162" s="7"/>
      <c r="O162" s="7"/>
      <c r="P162" s="159"/>
      <c r="Q162" s="139"/>
      <c r="R162" s="7"/>
      <c r="S162" s="7"/>
      <c r="T162" s="7"/>
      <c r="U162" s="7"/>
      <c r="V162" s="7"/>
      <c r="W162" s="7"/>
    </row>
    <row r="163" spans="1:23" s="140" customFormat="1" ht="37.5" customHeight="1">
      <c r="A163" s="407"/>
      <c r="B163" s="392"/>
      <c r="C163" s="409"/>
      <c r="D163" s="406"/>
      <c r="E163" s="405"/>
      <c r="F163" s="405"/>
      <c r="G163" s="193" t="s">
        <v>195</v>
      </c>
      <c r="H163" s="314" t="s">
        <v>44</v>
      </c>
      <c r="I163" s="314">
        <v>0.72</v>
      </c>
      <c r="J163" s="315"/>
      <c r="K163" s="315"/>
      <c r="L163" s="315"/>
      <c r="M163" s="177"/>
      <c r="N163" s="7"/>
      <c r="O163" s="7"/>
      <c r="P163" s="159"/>
      <c r="Q163" s="139"/>
      <c r="R163" s="7"/>
      <c r="S163" s="7"/>
      <c r="T163" s="7"/>
      <c r="U163" s="7"/>
      <c r="V163" s="7"/>
      <c r="W163" s="7"/>
    </row>
    <row r="164" spans="1:23" s="140" customFormat="1" ht="40.5" customHeight="1">
      <c r="A164" s="407"/>
      <c r="B164" s="392"/>
      <c r="C164" s="409"/>
      <c r="D164" s="406"/>
      <c r="E164" s="405"/>
      <c r="F164" s="405"/>
      <c r="G164" s="197" t="s">
        <v>196</v>
      </c>
      <c r="H164" s="193" t="s">
        <v>44</v>
      </c>
      <c r="I164" s="201">
        <v>0.054</v>
      </c>
      <c r="J164" s="197"/>
      <c r="K164" s="197"/>
      <c r="L164" s="197"/>
      <c r="M164" s="177"/>
      <c r="N164" s="7"/>
      <c r="O164" s="7"/>
      <c r="P164" s="159"/>
      <c r="Q164" s="139"/>
      <c r="R164" s="7"/>
      <c r="S164" s="7"/>
      <c r="T164" s="7"/>
      <c r="U164" s="7"/>
      <c r="V164" s="7"/>
      <c r="W164" s="7"/>
    </row>
    <row r="165" spans="1:23" s="140" customFormat="1" ht="66.75" customHeight="1">
      <c r="A165" s="407"/>
      <c r="B165" s="392"/>
      <c r="C165" s="409"/>
      <c r="D165" s="406"/>
      <c r="E165" s="405"/>
      <c r="F165" s="405"/>
      <c r="G165" s="197" t="s">
        <v>197</v>
      </c>
      <c r="H165" s="193" t="s">
        <v>135</v>
      </c>
      <c r="I165" s="193">
        <v>5</v>
      </c>
      <c r="J165" s="197"/>
      <c r="K165" s="197"/>
      <c r="L165" s="197"/>
      <c r="M165" s="177"/>
      <c r="N165" s="7"/>
      <c r="O165" s="7"/>
      <c r="P165" s="159"/>
      <c r="Q165" s="139"/>
      <c r="R165" s="7"/>
      <c r="S165" s="7"/>
      <c r="T165" s="7"/>
      <c r="U165" s="7"/>
      <c r="V165" s="7"/>
      <c r="W165" s="7"/>
    </row>
    <row r="166" spans="1:23" s="140" customFormat="1" ht="57" customHeight="1">
      <c r="A166" s="407">
        <v>51</v>
      </c>
      <c r="B166" s="407" t="s">
        <v>198</v>
      </c>
      <c r="C166" s="407" t="s">
        <v>49</v>
      </c>
      <c r="D166" s="405">
        <v>6.19</v>
      </c>
      <c r="E166" s="405"/>
      <c r="F166" s="405"/>
      <c r="G166" s="197" t="s">
        <v>199</v>
      </c>
      <c r="H166" s="193" t="s">
        <v>44</v>
      </c>
      <c r="I166" s="201">
        <v>0.04</v>
      </c>
      <c r="J166" s="197"/>
      <c r="K166" s="197"/>
      <c r="L166" s="197"/>
      <c r="M166" s="177"/>
      <c r="N166" s="7"/>
      <c r="O166" s="7"/>
      <c r="P166" s="159"/>
      <c r="Q166" s="139"/>
      <c r="R166" s="7"/>
      <c r="S166" s="7"/>
      <c r="T166" s="7"/>
      <c r="U166" s="7"/>
      <c r="V166" s="7"/>
      <c r="W166" s="7"/>
    </row>
    <row r="167" spans="1:23" s="140" customFormat="1" ht="72.75" customHeight="1">
      <c r="A167" s="407"/>
      <c r="B167" s="407"/>
      <c r="C167" s="407"/>
      <c r="D167" s="405"/>
      <c r="E167" s="405"/>
      <c r="F167" s="405"/>
      <c r="G167" s="197" t="s">
        <v>200</v>
      </c>
      <c r="H167" s="193" t="s">
        <v>30</v>
      </c>
      <c r="I167" s="193">
        <v>132</v>
      </c>
      <c r="J167" s="197"/>
      <c r="K167" s="197"/>
      <c r="L167" s="197"/>
      <c r="M167" s="177"/>
      <c r="N167" s="7"/>
      <c r="O167" s="7"/>
      <c r="P167" s="159"/>
      <c r="Q167" s="139"/>
      <c r="R167" s="7"/>
      <c r="S167" s="7"/>
      <c r="T167" s="7"/>
      <c r="U167" s="7"/>
      <c r="V167" s="7"/>
      <c r="W167" s="7"/>
    </row>
    <row r="168" spans="1:23" s="140" customFormat="1" ht="73.5" customHeight="1">
      <c r="A168" s="407">
        <v>52</v>
      </c>
      <c r="B168" s="407" t="s">
        <v>201</v>
      </c>
      <c r="C168" s="407" t="s">
        <v>49</v>
      </c>
      <c r="D168" s="405">
        <v>6.19</v>
      </c>
      <c r="E168" s="405"/>
      <c r="F168" s="405"/>
      <c r="G168" s="197" t="s">
        <v>202</v>
      </c>
      <c r="H168" s="193" t="s">
        <v>213</v>
      </c>
      <c r="I168" s="193">
        <v>310</v>
      </c>
      <c r="J168" s="197"/>
      <c r="K168" s="197"/>
      <c r="L168" s="197"/>
      <c r="M168" s="177"/>
      <c r="N168" s="7"/>
      <c r="O168" s="7"/>
      <c r="P168" s="159"/>
      <c r="Q168" s="139"/>
      <c r="R168" s="7"/>
      <c r="S168" s="7"/>
      <c r="T168" s="7"/>
      <c r="U168" s="7"/>
      <c r="V168" s="7"/>
      <c r="W168" s="7"/>
    </row>
    <row r="169" spans="1:23" s="140" customFormat="1" ht="78.75" customHeight="1">
      <c r="A169" s="407"/>
      <c r="B169" s="407"/>
      <c r="C169" s="407"/>
      <c r="D169" s="405"/>
      <c r="E169" s="405"/>
      <c r="F169" s="405"/>
      <c r="G169" s="197" t="s">
        <v>203</v>
      </c>
      <c r="H169" s="193" t="s">
        <v>37</v>
      </c>
      <c r="I169" s="193">
        <v>3714</v>
      </c>
      <c r="J169" s="197"/>
      <c r="K169" s="197"/>
      <c r="L169" s="197"/>
      <c r="M169" s="177"/>
      <c r="N169" s="7"/>
      <c r="O169" s="7"/>
      <c r="P169" s="159"/>
      <c r="Q169" s="139"/>
      <c r="R169" s="7"/>
      <c r="S169" s="7"/>
      <c r="T169" s="7"/>
      <c r="U169" s="7"/>
      <c r="V169" s="7"/>
      <c r="W169" s="7"/>
    </row>
    <row r="170" spans="1:23" s="140" customFormat="1" ht="35.25" customHeight="1">
      <c r="A170" s="407">
        <v>53</v>
      </c>
      <c r="B170" s="407" t="s">
        <v>204</v>
      </c>
      <c r="C170" s="407" t="s">
        <v>49</v>
      </c>
      <c r="D170" s="405">
        <v>1.89</v>
      </c>
      <c r="E170" s="405"/>
      <c r="F170" s="405"/>
      <c r="G170" s="197" t="s">
        <v>164</v>
      </c>
      <c r="H170" s="193" t="s">
        <v>44</v>
      </c>
      <c r="I170" s="202">
        <v>0.0077</v>
      </c>
      <c r="J170" s="197"/>
      <c r="K170" s="197"/>
      <c r="L170" s="197"/>
      <c r="M170"/>
      <c r="N170" s="7"/>
      <c r="O170" s="7"/>
      <c r="P170" s="159"/>
      <c r="Q170" s="139"/>
      <c r="R170" s="7"/>
      <c r="S170" s="7"/>
      <c r="T170" s="7"/>
      <c r="U170" s="7"/>
      <c r="V170" s="7"/>
      <c r="W170" s="7"/>
    </row>
    <row r="171" spans="1:24" s="132" customFormat="1" ht="60" customHeight="1">
      <c r="A171" s="407"/>
      <c r="B171" s="407"/>
      <c r="C171" s="407"/>
      <c r="D171" s="405"/>
      <c r="E171" s="405"/>
      <c r="F171" s="405"/>
      <c r="G171" s="314" t="s">
        <v>108</v>
      </c>
      <c r="H171" s="314" t="s">
        <v>44</v>
      </c>
      <c r="I171" s="314">
        <v>0.06048</v>
      </c>
      <c r="J171" s="315"/>
      <c r="K171" s="315"/>
      <c r="L171" s="315"/>
      <c r="M171" s="178"/>
      <c r="N171" s="133"/>
      <c r="O171" s="165"/>
      <c r="P171" s="136"/>
      <c r="Q171" s="161"/>
      <c r="R171" s="135"/>
      <c r="S171" s="133"/>
      <c r="T171" s="133"/>
      <c r="U171" s="133"/>
      <c r="V171" s="133"/>
      <c r="W171" s="133"/>
      <c r="X171" s="133"/>
    </row>
    <row r="172" spans="1:24" s="132" customFormat="1" ht="29.25" customHeight="1">
      <c r="A172" s="407"/>
      <c r="B172" s="407"/>
      <c r="C172" s="407"/>
      <c r="D172" s="405"/>
      <c r="E172" s="405"/>
      <c r="F172" s="405"/>
      <c r="G172" s="193" t="s">
        <v>160</v>
      </c>
      <c r="H172" s="314" t="s">
        <v>2</v>
      </c>
      <c r="I172" s="314">
        <v>1.9845</v>
      </c>
      <c r="J172" s="315"/>
      <c r="K172" s="197"/>
      <c r="L172" s="315"/>
      <c r="M172" s="178"/>
      <c r="N172" s="133"/>
      <c r="O172" s="165"/>
      <c r="P172" s="136"/>
      <c r="Q172" s="161"/>
      <c r="R172" s="135"/>
      <c r="S172" s="133"/>
      <c r="T172" s="133"/>
      <c r="U172" s="133"/>
      <c r="V172" s="133"/>
      <c r="W172" s="133"/>
      <c r="X172" s="133"/>
    </row>
    <row r="173" spans="1:24" s="132" customFormat="1" ht="41.25" customHeight="1">
      <c r="A173" s="407"/>
      <c r="B173" s="407"/>
      <c r="C173" s="407"/>
      <c r="D173" s="405"/>
      <c r="E173" s="405"/>
      <c r="F173" s="405"/>
      <c r="G173" s="193" t="s">
        <v>205</v>
      </c>
      <c r="H173" s="193" t="s">
        <v>44</v>
      </c>
      <c r="I173" s="202">
        <v>0.1418</v>
      </c>
      <c r="J173" s="197"/>
      <c r="K173" s="197"/>
      <c r="L173" s="197"/>
      <c r="M173" s="178"/>
      <c r="N173" s="133"/>
      <c r="O173" s="165"/>
      <c r="P173" s="136"/>
      <c r="Q173" s="161"/>
      <c r="R173" s="135"/>
      <c r="S173" s="133"/>
      <c r="T173" s="133"/>
      <c r="U173" s="133"/>
      <c r="V173" s="133"/>
      <c r="W173" s="133"/>
      <c r="X173" s="133"/>
    </row>
    <row r="174" spans="1:24" s="132" customFormat="1" ht="25.5" customHeight="1">
      <c r="A174" s="392">
        <v>54</v>
      </c>
      <c r="B174" s="392" t="s">
        <v>206</v>
      </c>
      <c r="C174" s="406" t="s">
        <v>49</v>
      </c>
      <c r="D174" s="395">
        <v>0.1</v>
      </c>
      <c r="E174" s="405"/>
      <c r="F174" s="405"/>
      <c r="G174" s="193" t="s">
        <v>164</v>
      </c>
      <c r="H174" s="193" t="s">
        <v>44</v>
      </c>
      <c r="I174" s="202">
        <v>0.0077</v>
      </c>
      <c r="J174" s="197"/>
      <c r="K174" s="197"/>
      <c r="L174" s="197"/>
      <c r="M174" s="178"/>
      <c r="N174" s="133"/>
      <c r="O174" s="165"/>
      <c r="P174" s="136"/>
      <c r="Q174" s="161"/>
      <c r="R174" s="135"/>
      <c r="S174" s="133"/>
      <c r="T174" s="133"/>
      <c r="U174" s="133"/>
      <c r="V174" s="133"/>
      <c r="W174" s="133"/>
      <c r="X174" s="133"/>
    </row>
    <row r="175" spans="1:24" s="132" customFormat="1" ht="39" customHeight="1">
      <c r="A175" s="392"/>
      <c r="B175" s="392"/>
      <c r="C175" s="406"/>
      <c r="D175" s="395"/>
      <c r="E175" s="405"/>
      <c r="F175" s="405"/>
      <c r="G175" s="193" t="s">
        <v>207</v>
      </c>
      <c r="H175" s="193" t="s">
        <v>44</v>
      </c>
      <c r="I175" s="205">
        <v>0.00022</v>
      </c>
      <c r="J175" s="197"/>
      <c r="K175" s="197"/>
      <c r="L175" s="193"/>
      <c r="M175" s="178"/>
      <c r="N175" s="133"/>
      <c r="O175" s="165"/>
      <c r="P175" s="136"/>
      <c r="Q175" s="161"/>
      <c r="R175" s="135"/>
      <c r="S175" s="133"/>
      <c r="T175" s="133"/>
      <c r="U175" s="133"/>
      <c r="V175" s="133"/>
      <c r="W175" s="133"/>
      <c r="X175" s="133"/>
    </row>
    <row r="176" spans="1:24" s="132" customFormat="1" ht="25.5" customHeight="1">
      <c r="A176" s="392"/>
      <c r="B176" s="392"/>
      <c r="C176" s="406"/>
      <c r="D176" s="395"/>
      <c r="E176" s="405"/>
      <c r="F176" s="405"/>
      <c r="G176" s="193" t="s">
        <v>129</v>
      </c>
      <c r="H176" s="193" t="s">
        <v>2</v>
      </c>
      <c r="I176" s="201">
        <v>0.014</v>
      </c>
      <c r="J176" s="197"/>
      <c r="K176" s="206"/>
      <c r="L176" s="197"/>
      <c r="M176" s="178"/>
      <c r="N176" s="133"/>
      <c r="O176" s="165"/>
      <c r="P176" s="136"/>
      <c r="Q176" s="161"/>
      <c r="R176" s="135"/>
      <c r="S176" s="133"/>
      <c r="T176" s="133"/>
      <c r="U176" s="133"/>
      <c r="V176" s="133"/>
      <c r="W176" s="133"/>
      <c r="X176" s="133"/>
    </row>
    <row r="177" spans="1:24" s="132" customFormat="1" ht="25.5" customHeight="1">
      <c r="A177" s="392"/>
      <c r="B177" s="392"/>
      <c r="C177" s="406"/>
      <c r="D177" s="395"/>
      <c r="E177" s="405"/>
      <c r="F177" s="405"/>
      <c r="G177" s="193" t="s">
        <v>208</v>
      </c>
      <c r="H177" s="193" t="s">
        <v>2</v>
      </c>
      <c r="I177" s="201">
        <v>0.143</v>
      </c>
      <c r="J177" s="197"/>
      <c r="K177" s="206"/>
      <c r="L177" s="193"/>
      <c r="M177" s="178"/>
      <c r="N177" s="133"/>
      <c r="O177" s="165"/>
      <c r="P177" s="136"/>
      <c r="Q177" s="161"/>
      <c r="R177" s="135"/>
      <c r="S177" s="133"/>
      <c r="T177" s="133"/>
      <c r="U177" s="133"/>
      <c r="V177" s="133"/>
      <c r="W177" s="133"/>
      <c r="X177" s="133"/>
    </row>
    <row r="178" spans="1:24" s="132" customFormat="1" ht="58.5" customHeight="1">
      <c r="A178" s="314"/>
      <c r="B178" s="208" t="s">
        <v>214</v>
      </c>
      <c r="C178" s="193"/>
      <c r="D178" s="202"/>
      <c r="E178" s="197"/>
      <c r="F178" s="197"/>
      <c r="G178" s="193"/>
      <c r="H178" s="193"/>
      <c r="I178" s="201"/>
      <c r="J178" s="197"/>
      <c r="K178" s="206"/>
      <c r="L178" s="193"/>
      <c r="M178" s="178"/>
      <c r="N178" s="133"/>
      <c r="O178" s="165"/>
      <c r="P178" s="136"/>
      <c r="Q178" s="161"/>
      <c r="R178" s="135"/>
      <c r="S178" s="133"/>
      <c r="T178" s="133"/>
      <c r="U178" s="133"/>
      <c r="V178" s="133"/>
      <c r="W178" s="133"/>
      <c r="X178" s="133"/>
    </row>
    <row r="179" spans="1:24" s="132" customFormat="1" ht="25.5" customHeight="1">
      <c r="A179" s="314">
        <v>55</v>
      </c>
      <c r="B179" s="314" t="s">
        <v>209</v>
      </c>
      <c r="C179" s="193" t="s">
        <v>49</v>
      </c>
      <c r="D179" s="197">
        <v>2.21</v>
      </c>
      <c r="E179" s="197"/>
      <c r="F179" s="197"/>
      <c r="G179" s="193"/>
      <c r="H179" s="193"/>
      <c r="I179" s="197"/>
      <c r="J179" s="197"/>
      <c r="K179" s="197"/>
      <c r="L179" s="193"/>
      <c r="M179" s="178"/>
      <c r="N179" s="133"/>
      <c r="O179" s="165"/>
      <c r="P179" s="136"/>
      <c r="Q179" s="161"/>
      <c r="R179" s="135"/>
      <c r="S179" s="133"/>
      <c r="T179" s="133"/>
      <c r="U179" s="133"/>
      <c r="V179" s="133"/>
      <c r="W179" s="133"/>
      <c r="X179" s="133"/>
    </row>
    <row r="180" spans="1:24" s="132" customFormat="1" ht="47.25" customHeight="1">
      <c r="A180" s="179"/>
      <c r="B180" s="208" t="s">
        <v>210</v>
      </c>
      <c r="C180" s="196"/>
      <c r="D180" s="203"/>
      <c r="E180" s="198"/>
      <c r="F180" s="257"/>
      <c r="G180" s="196"/>
      <c r="H180" s="196"/>
      <c r="I180" s="198"/>
      <c r="J180" s="198"/>
      <c r="K180" s="198"/>
      <c r="L180" s="198"/>
      <c r="M180" s="178"/>
      <c r="N180" s="133"/>
      <c r="O180" s="165"/>
      <c r="P180" s="136"/>
      <c r="Q180" s="161"/>
      <c r="R180" s="135"/>
      <c r="S180" s="133"/>
      <c r="T180" s="133"/>
      <c r="U180" s="133"/>
      <c r="V180" s="133"/>
      <c r="W180" s="133"/>
      <c r="X180" s="133"/>
    </row>
    <row r="181" spans="1:24" s="132" customFormat="1" ht="32.25" customHeight="1">
      <c r="A181" s="393">
        <v>56</v>
      </c>
      <c r="B181" s="393" t="s">
        <v>211</v>
      </c>
      <c r="C181" s="408" t="s">
        <v>44</v>
      </c>
      <c r="D181" s="403">
        <v>1.435</v>
      </c>
      <c r="E181" s="404"/>
      <c r="F181" s="404"/>
      <c r="G181" s="196" t="s">
        <v>212</v>
      </c>
      <c r="H181" s="196" t="s">
        <v>44</v>
      </c>
      <c r="I181" s="209">
        <v>0.024395</v>
      </c>
      <c r="J181" s="198"/>
      <c r="K181" s="198"/>
      <c r="L181" s="198"/>
      <c r="M181" s="178"/>
      <c r="N181" s="133"/>
      <c r="O181" s="165"/>
      <c r="P181" s="136"/>
      <c r="Q181" s="161"/>
      <c r="R181" s="135"/>
      <c r="S181" s="133"/>
      <c r="T181" s="133"/>
      <c r="U181" s="133"/>
      <c r="V181" s="133"/>
      <c r="W181" s="133"/>
      <c r="X181" s="133"/>
    </row>
    <row r="182" spans="1:24" s="132" customFormat="1" ht="28.5" customHeight="1">
      <c r="A182" s="393"/>
      <c r="B182" s="393"/>
      <c r="C182" s="408"/>
      <c r="D182" s="403"/>
      <c r="E182" s="404"/>
      <c r="F182" s="404"/>
      <c r="G182" s="196" t="s">
        <v>212</v>
      </c>
      <c r="H182" s="196" t="s">
        <v>2</v>
      </c>
      <c r="I182" s="210">
        <v>7.07455</v>
      </c>
      <c r="J182" s="198"/>
      <c r="K182" s="198"/>
      <c r="L182" s="198"/>
      <c r="M182" s="178"/>
      <c r="N182" s="133"/>
      <c r="O182" s="165"/>
      <c r="P182" s="136"/>
      <c r="Q182" s="161"/>
      <c r="R182" s="135"/>
      <c r="S182" s="133"/>
      <c r="T182" s="133"/>
      <c r="U182" s="133"/>
      <c r="V182" s="133"/>
      <c r="W182" s="133"/>
      <c r="X182" s="133"/>
    </row>
    <row r="183" spans="1:24" s="132" customFormat="1" ht="29.25" customHeight="1">
      <c r="A183" s="393"/>
      <c r="B183" s="393"/>
      <c r="C183" s="408"/>
      <c r="D183" s="403"/>
      <c r="E183" s="404"/>
      <c r="F183" s="404"/>
      <c r="G183" s="196" t="s">
        <v>156</v>
      </c>
      <c r="H183" s="196" t="s">
        <v>44</v>
      </c>
      <c r="I183" s="210">
        <v>0.00574</v>
      </c>
      <c r="J183" s="198"/>
      <c r="K183" s="198"/>
      <c r="L183" s="198"/>
      <c r="M183" s="178"/>
      <c r="N183" s="133"/>
      <c r="O183" s="165"/>
      <c r="P183" s="136"/>
      <c r="Q183" s="161"/>
      <c r="R183" s="135"/>
      <c r="S183" s="133"/>
      <c r="T183" s="133"/>
      <c r="U183" s="133"/>
      <c r="V183" s="133"/>
      <c r="W183" s="133"/>
      <c r="X183" s="133"/>
    </row>
    <row r="184" spans="1:24" s="132" customFormat="1" ht="39" customHeight="1">
      <c r="A184" s="393"/>
      <c r="B184" s="393"/>
      <c r="C184" s="408"/>
      <c r="D184" s="403"/>
      <c r="E184" s="404"/>
      <c r="F184" s="404"/>
      <c r="G184" s="196" t="s">
        <v>215</v>
      </c>
      <c r="H184" s="196" t="s">
        <v>44</v>
      </c>
      <c r="I184" s="203">
        <v>1.4637</v>
      </c>
      <c r="J184" s="198"/>
      <c r="K184" s="198"/>
      <c r="L184" s="198"/>
      <c r="M184" s="162"/>
      <c r="N184" s="133"/>
      <c r="O184" s="165"/>
      <c r="P184" s="136"/>
      <c r="Q184" s="161"/>
      <c r="R184" s="135"/>
      <c r="S184" s="133"/>
      <c r="T184" s="133"/>
      <c r="U184" s="133"/>
      <c r="V184" s="133"/>
      <c r="W184" s="133"/>
      <c r="X184" s="133"/>
    </row>
    <row r="185" spans="1:24" s="132" customFormat="1" ht="51.75" customHeight="1">
      <c r="A185" s="179">
        <v>57</v>
      </c>
      <c r="B185" s="179" t="s">
        <v>216</v>
      </c>
      <c r="C185" s="196" t="s">
        <v>93</v>
      </c>
      <c r="D185" s="198">
        <v>0.17</v>
      </c>
      <c r="E185" s="198"/>
      <c r="F185" s="198"/>
      <c r="G185" s="196" t="s">
        <v>217</v>
      </c>
      <c r="H185" s="196" t="s">
        <v>30</v>
      </c>
      <c r="I185" s="196">
        <v>17</v>
      </c>
      <c r="J185" s="198"/>
      <c r="K185" s="198"/>
      <c r="L185" s="198"/>
      <c r="M185" s="162"/>
      <c r="N185" s="133"/>
      <c r="O185" s="165"/>
      <c r="P185" s="136"/>
      <c r="Q185" s="161"/>
      <c r="R185" s="135"/>
      <c r="S185" s="133"/>
      <c r="T185" s="133"/>
      <c r="U185" s="133"/>
      <c r="V185" s="133"/>
      <c r="W185" s="133"/>
      <c r="X185" s="133"/>
    </row>
    <row r="186" spans="1:24" s="132" customFormat="1" ht="43.5" customHeight="1">
      <c r="A186" s="179">
        <v>58</v>
      </c>
      <c r="B186" s="179" t="s">
        <v>218</v>
      </c>
      <c r="C186" s="196" t="s">
        <v>49</v>
      </c>
      <c r="D186" s="198">
        <v>0.17</v>
      </c>
      <c r="E186" s="198"/>
      <c r="F186" s="198"/>
      <c r="G186" s="196" t="s">
        <v>219</v>
      </c>
      <c r="H186" s="196" t="s">
        <v>30</v>
      </c>
      <c r="I186" s="196">
        <v>20</v>
      </c>
      <c r="J186" s="198"/>
      <c r="K186" s="198"/>
      <c r="L186" s="196"/>
      <c r="M186" s="162"/>
      <c r="N186" s="133"/>
      <c r="O186" s="165"/>
      <c r="P186" s="136"/>
      <c r="Q186" s="161"/>
      <c r="R186" s="135"/>
      <c r="S186" s="133"/>
      <c r="T186" s="133"/>
      <c r="U186" s="133"/>
      <c r="V186" s="133"/>
      <c r="W186" s="133"/>
      <c r="X186" s="133"/>
    </row>
    <row r="187" spans="1:12" s="132" customFormat="1" ht="47.25" customHeight="1">
      <c r="A187" s="393">
        <v>59</v>
      </c>
      <c r="B187" s="393" t="s">
        <v>220</v>
      </c>
      <c r="C187" s="404" t="s">
        <v>49</v>
      </c>
      <c r="D187" s="404">
        <v>0.34</v>
      </c>
      <c r="E187" s="404"/>
      <c r="F187" s="404"/>
      <c r="G187" s="196" t="s">
        <v>221</v>
      </c>
      <c r="H187" s="196" t="s">
        <v>30</v>
      </c>
      <c r="I187" s="207">
        <v>35.7</v>
      </c>
      <c r="J187" s="198"/>
      <c r="K187" s="175"/>
      <c r="L187" s="196"/>
    </row>
    <row r="188" spans="1:12" s="132" customFormat="1" ht="57" customHeight="1">
      <c r="A188" s="393"/>
      <c r="B188" s="393"/>
      <c r="C188" s="404"/>
      <c r="D188" s="404"/>
      <c r="E188" s="404"/>
      <c r="F188" s="404"/>
      <c r="G188" s="196" t="s">
        <v>222</v>
      </c>
      <c r="H188" s="179" t="s">
        <v>43</v>
      </c>
      <c r="I188" s="179">
        <v>204</v>
      </c>
      <c r="J188" s="175"/>
      <c r="K188" s="175"/>
      <c r="L188" s="179"/>
    </row>
    <row r="189" spans="1:12" s="132" customFormat="1" ht="54" customHeight="1">
      <c r="A189" s="393">
        <v>60</v>
      </c>
      <c r="B189" s="400" t="s">
        <v>198</v>
      </c>
      <c r="C189" s="393" t="s">
        <v>49</v>
      </c>
      <c r="D189" s="404">
        <v>0.07</v>
      </c>
      <c r="E189" s="400"/>
      <c r="F189" s="400"/>
      <c r="G189" s="196" t="s">
        <v>199</v>
      </c>
      <c r="H189" s="179" t="s">
        <v>44</v>
      </c>
      <c r="I189" s="179">
        <v>0.000455</v>
      </c>
      <c r="J189" s="175"/>
      <c r="K189" s="175"/>
      <c r="L189" s="200"/>
    </row>
    <row r="190" spans="1:12" s="132" customFormat="1" ht="44.25" customHeight="1">
      <c r="A190" s="393"/>
      <c r="B190" s="400"/>
      <c r="C190" s="393"/>
      <c r="D190" s="404"/>
      <c r="E190" s="400"/>
      <c r="F190" s="400"/>
      <c r="G190" s="179" t="s">
        <v>200</v>
      </c>
      <c r="H190" s="179" t="s">
        <v>30</v>
      </c>
      <c r="I190" s="179">
        <v>7.7</v>
      </c>
      <c r="J190" s="175"/>
      <c r="K190" s="175"/>
      <c r="L190" s="200"/>
    </row>
    <row r="191" spans="1:12" s="132" customFormat="1" ht="39" customHeight="1">
      <c r="A191" s="393">
        <v>61</v>
      </c>
      <c r="B191" s="400" t="s">
        <v>223</v>
      </c>
      <c r="C191" s="393" t="s">
        <v>49</v>
      </c>
      <c r="D191" s="400">
        <v>0.07</v>
      </c>
      <c r="E191" s="400"/>
      <c r="F191" s="400"/>
      <c r="G191" s="179" t="s">
        <v>202</v>
      </c>
      <c r="H191" s="179" t="s">
        <v>213</v>
      </c>
      <c r="I191" s="179">
        <v>8.5</v>
      </c>
      <c r="J191" s="175"/>
      <c r="K191" s="175"/>
      <c r="L191" s="200"/>
    </row>
    <row r="192" spans="1:12" s="136" customFormat="1" ht="68.25" customHeight="1">
      <c r="A192" s="393"/>
      <c r="B192" s="400"/>
      <c r="C192" s="393"/>
      <c r="D192" s="400"/>
      <c r="E192" s="400"/>
      <c r="F192" s="400"/>
      <c r="G192" s="179" t="s">
        <v>203</v>
      </c>
      <c r="H192" s="179" t="s">
        <v>37</v>
      </c>
      <c r="I192" s="179">
        <v>42</v>
      </c>
      <c r="J192" s="175"/>
      <c r="K192" s="175"/>
      <c r="L192" s="200"/>
    </row>
    <row r="193" spans="1:12" s="137" customFormat="1" ht="36" customHeight="1">
      <c r="A193" s="402">
        <v>62</v>
      </c>
      <c r="B193" s="400" t="s">
        <v>204</v>
      </c>
      <c r="C193" s="393" t="s">
        <v>49</v>
      </c>
      <c r="D193" s="401">
        <v>0.1</v>
      </c>
      <c r="E193" s="400"/>
      <c r="F193" s="400"/>
      <c r="G193" s="179" t="s">
        <v>164</v>
      </c>
      <c r="H193" s="179" t="s">
        <v>44</v>
      </c>
      <c r="I193" s="179">
        <v>0.00041</v>
      </c>
      <c r="J193" s="175"/>
      <c r="K193" s="175"/>
      <c r="L193" s="179"/>
    </row>
    <row r="194" spans="1:12" s="132" customFormat="1" ht="52.5" customHeight="1">
      <c r="A194" s="402"/>
      <c r="B194" s="400"/>
      <c r="C194" s="393"/>
      <c r="D194" s="401"/>
      <c r="E194" s="400"/>
      <c r="F194" s="400"/>
      <c r="G194" s="179" t="s">
        <v>108</v>
      </c>
      <c r="H194" s="179" t="s">
        <v>44</v>
      </c>
      <c r="I194" s="179">
        <v>0.0032</v>
      </c>
      <c r="J194" s="175"/>
      <c r="K194" s="175"/>
      <c r="L194" s="200"/>
    </row>
    <row r="195" spans="1:12" s="132" customFormat="1" ht="55.5" customHeight="1">
      <c r="A195" s="402"/>
      <c r="B195" s="400"/>
      <c r="C195" s="393"/>
      <c r="D195" s="401"/>
      <c r="E195" s="400"/>
      <c r="F195" s="400"/>
      <c r="G195" s="179" t="s">
        <v>160</v>
      </c>
      <c r="H195" s="179" t="s">
        <v>2</v>
      </c>
      <c r="I195" s="179">
        <v>0.105</v>
      </c>
      <c r="J195" s="175"/>
      <c r="K195" s="175"/>
      <c r="L195" s="200"/>
    </row>
    <row r="196" spans="1:12" s="137" customFormat="1" ht="43.5" customHeight="1">
      <c r="A196" s="402"/>
      <c r="B196" s="400"/>
      <c r="C196" s="393"/>
      <c r="D196" s="401"/>
      <c r="E196" s="400"/>
      <c r="F196" s="400"/>
      <c r="G196" s="179" t="s">
        <v>205</v>
      </c>
      <c r="H196" s="179" t="s">
        <v>44</v>
      </c>
      <c r="I196" s="179">
        <v>0.0075</v>
      </c>
      <c r="J196" s="175"/>
      <c r="K196" s="175"/>
      <c r="L196" s="200"/>
    </row>
    <row r="197" spans="1:12" s="7" customFormat="1" ht="30.75" customHeight="1">
      <c r="A197" s="393">
        <v>63</v>
      </c>
      <c r="B197" s="400" t="s">
        <v>206</v>
      </c>
      <c r="C197" s="393" t="s">
        <v>49</v>
      </c>
      <c r="D197" s="401">
        <v>0.1</v>
      </c>
      <c r="E197" s="400"/>
      <c r="F197" s="400"/>
      <c r="G197" s="179" t="s">
        <v>164</v>
      </c>
      <c r="H197" s="179" t="s">
        <v>44</v>
      </c>
      <c r="I197" s="179">
        <v>0.000725</v>
      </c>
      <c r="J197" s="175"/>
      <c r="K197" s="175"/>
      <c r="L197" s="200"/>
    </row>
    <row r="198" spans="1:129" s="156" customFormat="1" ht="27.75" customHeight="1">
      <c r="A198" s="393"/>
      <c r="B198" s="400"/>
      <c r="C198" s="393"/>
      <c r="D198" s="401"/>
      <c r="E198" s="400"/>
      <c r="F198" s="400"/>
      <c r="G198" s="179" t="s">
        <v>207</v>
      </c>
      <c r="H198" s="179" t="s">
        <v>44</v>
      </c>
      <c r="I198" s="179">
        <v>0.00022</v>
      </c>
      <c r="J198" s="175"/>
      <c r="K198" s="175"/>
      <c r="L198" s="179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</row>
    <row r="199" spans="1:129" s="156" customFormat="1" ht="33" customHeight="1">
      <c r="A199" s="393"/>
      <c r="B199" s="400"/>
      <c r="C199" s="393"/>
      <c r="D199" s="401"/>
      <c r="E199" s="400"/>
      <c r="F199" s="400"/>
      <c r="G199" s="179" t="s">
        <v>129</v>
      </c>
      <c r="H199" s="179" t="s">
        <v>2</v>
      </c>
      <c r="I199" s="179">
        <v>0.014</v>
      </c>
      <c r="J199" s="175"/>
      <c r="K199" s="175"/>
      <c r="L199" s="179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</row>
    <row r="200" spans="1:129" s="156" customFormat="1" ht="57" customHeight="1">
      <c r="A200" s="393"/>
      <c r="B200" s="400"/>
      <c r="C200" s="393"/>
      <c r="D200" s="401"/>
      <c r="E200" s="400"/>
      <c r="F200" s="400"/>
      <c r="G200" s="179" t="s">
        <v>208</v>
      </c>
      <c r="H200" s="179" t="s">
        <v>2</v>
      </c>
      <c r="I200" s="179">
        <v>0.143</v>
      </c>
      <c r="J200" s="175"/>
      <c r="K200" s="198"/>
      <c r="L200" s="179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</row>
    <row r="201" spans="1:126" s="158" customFormat="1" ht="27" customHeight="1">
      <c r="A201" s="179">
        <v>64</v>
      </c>
      <c r="B201" s="175" t="s">
        <v>574</v>
      </c>
      <c r="C201" s="179" t="s">
        <v>49</v>
      </c>
      <c r="D201" s="175">
        <v>0.65</v>
      </c>
      <c r="E201" s="175"/>
      <c r="F201" s="175"/>
      <c r="G201" s="179" t="s">
        <v>575</v>
      </c>
      <c r="H201" s="179" t="s">
        <v>30</v>
      </c>
      <c r="I201" s="175">
        <v>70</v>
      </c>
      <c r="J201" s="175"/>
      <c r="K201" s="198"/>
      <c r="L201" s="175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</row>
    <row r="202" spans="1:12" s="269" customFormat="1" ht="40.5" customHeight="1">
      <c r="A202" s="290"/>
      <c r="B202" s="266" t="s">
        <v>103</v>
      </c>
      <c r="C202" s="290"/>
      <c r="D202" s="299"/>
      <c r="E202" s="293"/>
      <c r="F202" s="293"/>
      <c r="G202" s="265"/>
      <c r="H202" s="290"/>
      <c r="I202" s="290"/>
      <c r="J202" s="293"/>
      <c r="K202" s="266"/>
      <c r="L202" s="293"/>
    </row>
    <row r="203" spans="1:12" s="301" customFormat="1" ht="50.25" customHeight="1">
      <c r="A203" s="267"/>
      <c r="B203" s="276" t="s">
        <v>224</v>
      </c>
      <c r="C203" s="267"/>
      <c r="D203" s="300"/>
      <c r="E203" s="276"/>
      <c r="F203" s="276"/>
      <c r="G203" s="267"/>
      <c r="H203" s="267"/>
      <c r="I203" s="267"/>
      <c r="J203" s="276"/>
      <c r="K203" s="276"/>
      <c r="L203" s="267"/>
    </row>
    <row r="204" spans="1:12" s="7" customFormat="1" ht="69.75" customHeight="1">
      <c r="A204" s="208"/>
      <c r="B204" s="211" t="s">
        <v>225</v>
      </c>
      <c r="C204" s="208"/>
      <c r="D204" s="212"/>
      <c r="E204" s="211"/>
      <c r="F204" s="211"/>
      <c r="G204" s="214"/>
      <c r="H204" s="208"/>
      <c r="I204" s="208"/>
      <c r="J204" s="211"/>
      <c r="K204" s="211"/>
      <c r="L204" s="208"/>
    </row>
    <row r="205" spans="1:12" s="7" customFormat="1" ht="29.25" customHeight="1">
      <c r="A205" s="393">
        <v>65</v>
      </c>
      <c r="B205" s="400" t="s">
        <v>226</v>
      </c>
      <c r="C205" s="393" t="s">
        <v>49</v>
      </c>
      <c r="D205" s="399">
        <v>10.5648</v>
      </c>
      <c r="E205" s="400"/>
      <c r="F205" s="400"/>
      <c r="G205" s="179" t="s">
        <v>227</v>
      </c>
      <c r="H205" s="179" t="s">
        <v>97</v>
      </c>
      <c r="I205" s="179">
        <v>21.1296</v>
      </c>
      <c r="J205" s="175"/>
      <c r="K205" s="175"/>
      <c r="L205" s="314"/>
    </row>
    <row r="206" spans="1:12" s="155" customFormat="1" ht="27" customHeight="1">
      <c r="A206" s="393"/>
      <c r="B206" s="400"/>
      <c r="C206" s="393"/>
      <c r="D206" s="399"/>
      <c r="E206" s="400"/>
      <c r="F206" s="400"/>
      <c r="G206" s="179" t="s">
        <v>228</v>
      </c>
      <c r="H206" s="179" t="s">
        <v>97</v>
      </c>
      <c r="I206" s="179">
        <v>16.0585</v>
      </c>
      <c r="J206" s="175"/>
      <c r="K206" s="175"/>
      <c r="L206" s="314"/>
    </row>
    <row r="207" spans="1:12" s="155" customFormat="1" ht="30.75" customHeight="1">
      <c r="A207" s="393"/>
      <c r="B207" s="400"/>
      <c r="C207" s="393"/>
      <c r="D207" s="399"/>
      <c r="E207" s="400"/>
      <c r="F207" s="400"/>
      <c r="G207" s="179" t="s">
        <v>229</v>
      </c>
      <c r="H207" s="179" t="s">
        <v>93</v>
      </c>
      <c r="I207" s="179">
        <v>33.80736</v>
      </c>
      <c r="J207" s="175"/>
      <c r="K207" s="175"/>
      <c r="L207" s="314"/>
    </row>
    <row r="208" spans="1:12" s="134" customFormat="1" ht="27" customHeight="1">
      <c r="A208" s="393"/>
      <c r="B208" s="400"/>
      <c r="C208" s="393"/>
      <c r="D208" s="399"/>
      <c r="E208" s="400"/>
      <c r="F208" s="400"/>
      <c r="G208" s="179" t="s">
        <v>230</v>
      </c>
      <c r="H208" s="179" t="s">
        <v>93</v>
      </c>
      <c r="I208" s="179">
        <v>7.39536</v>
      </c>
      <c r="J208" s="175"/>
      <c r="K208" s="175"/>
      <c r="L208" s="314"/>
    </row>
    <row r="209" spans="1:12" s="140" customFormat="1" ht="53.25" customHeight="1">
      <c r="A209" s="393"/>
      <c r="B209" s="400"/>
      <c r="C209" s="393"/>
      <c r="D209" s="399"/>
      <c r="E209" s="400"/>
      <c r="F209" s="400"/>
      <c r="G209" s="179" t="s">
        <v>231</v>
      </c>
      <c r="H209" s="179" t="s">
        <v>97</v>
      </c>
      <c r="I209" s="179">
        <v>26.412</v>
      </c>
      <c r="J209" s="175"/>
      <c r="K209" s="175"/>
      <c r="L209" s="314"/>
    </row>
    <row r="210" spans="1:12" s="140" customFormat="1" ht="21.75" customHeight="1">
      <c r="A210" s="393">
        <v>66</v>
      </c>
      <c r="B210" s="393" t="s">
        <v>232</v>
      </c>
      <c r="C210" s="393" t="s">
        <v>49</v>
      </c>
      <c r="D210" s="399">
        <v>10.5648</v>
      </c>
      <c r="E210" s="400"/>
      <c r="F210" s="400"/>
      <c r="G210" s="179" t="s">
        <v>233</v>
      </c>
      <c r="H210" s="179" t="s">
        <v>30</v>
      </c>
      <c r="I210" s="179">
        <v>101.304</v>
      </c>
      <c r="J210" s="175"/>
      <c r="K210" s="175"/>
      <c r="L210" s="314"/>
    </row>
    <row r="211" spans="1:12" s="140" customFormat="1" ht="35.25" customHeight="1">
      <c r="A211" s="393"/>
      <c r="B211" s="393"/>
      <c r="C211" s="393"/>
      <c r="D211" s="399"/>
      <c r="E211" s="400"/>
      <c r="F211" s="400"/>
      <c r="G211" s="179" t="s">
        <v>234</v>
      </c>
      <c r="H211" s="179" t="s">
        <v>30</v>
      </c>
      <c r="I211" s="179">
        <v>1008</v>
      </c>
      <c r="J211" s="175"/>
      <c r="K211" s="175"/>
      <c r="L211" s="314"/>
    </row>
    <row r="212" spans="1:12" s="140" customFormat="1" ht="12.75">
      <c r="A212" s="393"/>
      <c r="B212" s="393"/>
      <c r="C212" s="393"/>
      <c r="D212" s="399"/>
      <c r="E212" s="400"/>
      <c r="F212" s="400"/>
      <c r="G212" s="179" t="s">
        <v>235</v>
      </c>
      <c r="H212" s="179" t="s">
        <v>43</v>
      </c>
      <c r="I212" s="179">
        <v>22186.08</v>
      </c>
      <c r="J212" s="175"/>
      <c r="K212" s="175"/>
      <c r="L212" s="314"/>
    </row>
    <row r="213" spans="1:12" s="131" customFormat="1" ht="28.5" customHeight="1">
      <c r="A213" s="393"/>
      <c r="B213" s="393"/>
      <c r="C213" s="393"/>
      <c r="D213" s="399"/>
      <c r="E213" s="400"/>
      <c r="F213" s="400"/>
      <c r="G213" s="179" t="s">
        <v>236</v>
      </c>
      <c r="H213" s="179" t="s">
        <v>37</v>
      </c>
      <c r="I213" s="179">
        <v>316.944</v>
      </c>
      <c r="J213" s="175"/>
      <c r="K213" s="175"/>
      <c r="L213" s="314"/>
    </row>
    <row r="214" spans="1:12" s="140" customFormat="1" ht="25.5">
      <c r="A214" s="393"/>
      <c r="B214" s="393"/>
      <c r="C214" s="393"/>
      <c r="D214" s="399"/>
      <c r="E214" s="400"/>
      <c r="F214" s="400"/>
      <c r="G214" s="179" t="s">
        <v>237</v>
      </c>
      <c r="H214" s="179" t="s">
        <v>135</v>
      </c>
      <c r="I214" s="179">
        <v>14.79072</v>
      </c>
      <c r="J214" s="175"/>
      <c r="K214" s="175"/>
      <c r="L214" s="314"/>
    </row>
    <row r="215" spans="1:12" s="140" customFormat="1" ht="12.75">
      <c r="A215" s="392">
        <v>67</v>
      </c>
      <c r="B215" s="392" t="s">
        <v>238</v>
      </c>
      <c r="C215" s="392" t="s">
        <v>49</v>
      </c>
      <c r="D215" s="397">
        <v>10.5648</v>
      </c>
      <c r="E215" s="395"/>
      <c r="F215" s="395"/>
      <c r="G215" s="314" t="s">
        <v>239</v>
      </c>
      <c r="H215" s="314" t="s">
        <v>30</v>
      </c>
      <c r="I215" s="215">
        <v>41.20272</v>
      </c>
      <c r="J215" s="315"/>
      <c r="K215" s="315"/>
      <c r="L215" s="314"/>
    </row>
    <row r="216" spans="1:12" s="140" customFormat="1" ht="12.75">
      <c r="A216" s="392"/>
      <c r="B216" s="392"/>
      <c r="C216" s="392"/>
      <c r="D216" s="397"/>
      <c r="E216" s="395"/>
      <c r="F216" s="395"/>
      <c r="G216" s="314" t="s">
        <v>240</v>
      </c>
      <c r="H216" s="314" t="s">
        <v>37</v>
      </c>
      <c r="I216" s="314">
        <v>2112.96</v>
      </c>
      <c r="J216" s="315"/>
      <c r="K216" s="315"/>
      <c r="L216" s="314"/>
    </row>
    <row r="217" spans="1:12" s="131" customFormat="1" ht="87.75" customHeight="1">
      <c r="A217" s="392"/>
      <c r="B217" s="392"/>
      <c r="C217" s="392"/>
      <c r="D217" s="397"/>
      <c r="E217" s="395"/>
      <c r="F217" s="395"/>
      <c r="G217" s="314" t="s">
        <v>192</v>
      </c>
      <c r="H217" s="314" t="s">
        <v>37</v>
      </c>
      <c r="I217" s="314">
        <v>422.592</v>
      </c>
      <c r="J217" s="315"/>
      <c r="K217" s="315"/>
      <c r="L217" s="314"/>
    </row>
    <row r="218" spans="1:12" s="131" customFormat="1" ht="63.75" customHeight="1">
      <c r="A218" s="314">
        <v>68</v>
      </c>
      <c r="B218" s="315" t="s">
        <v>241</v>
      </c>
      <c r="C218" s="314" t="s">
        <v>49</v>
      </c>
      <c r="D218" s="185">
        <v>10.5648</v>
      </c>
      <c r="E218" s="315"/>
      <c r="F218" s="315"/>
      <c r="G218" s="314" t="s">
        <v>242</v>
      </c>
      <c r="H218" s="314" t="s">
        <v>37</v>
      </c>
      <c r="I218" s="314">
        <v>728.9712</v>
      </c>
      <c r="J218" s="315"/>
      <c r="K218" s="315"/>
      <c r="L218" s="314"/>
    </row>
    <row r="219" spans="1:12" s="131" customFormat="1" ht="27" customHeight="1">
      <c r="A219" s="392">
        <v>69</v>
      </c>
      <c r="B219" s="395" t="s">
        <v>243</v>
      </c>
      <c r="C219" s="392" t="s">
        <v>49</v>
      </c>
      <c r="D219" s="397">
        <v>1.2684</v>
      </c>
      <c r="E219" s="395"/>
      <c r="F219" s="395"/>
      <c r="G219" s="314" t="s">
        <v>242</v>
      </c>
      <c r="H219" s="314" t="s">
        <v>37</v>
      </c>
      <c r="I219" s="314">
        <v>63.42</v>
      </c>
      <c r="J219" s="315"/>
      <c r="K219" s="315"/>
      <c r="L219" s="314"/>
    </row>
    <row r="220" spans="1:12" s="131" customFormat="1" ht="48.75" customHeight="1">
      <c r="A220" s="392"/>
      <c r="B220" s="395"/>
      <c r="C220" s="392"/>
      <c r="D220" s="397"/>
      <c r="E220" s="395"/>
      <c r="F220" s="395"/>
      <c r="G220" s="314" t="s">
        <v>244</v>
      </c>
      <c r="H220" s="314" t="s">
        <v>44</v>
      </c>
      <c r="I220" s="314">
        <v>0.086251</v>
      </c>
      <c r="J220" s="315"/>
      <c r="K220" s="315"/>
      <c r="L220" s="314"/>
    </row>
    <row r="221" spans="1:12" s="131" customFormat="1" ht="46.5" customHeight="1">
      <c r="A221" s="208"/>
      <c r="B221" s="208" t="s">
        <v>245</v>
      </c>
      <c r="C221" s="208"/>
      <c r="D221" s="213"/>
      <c r="E221" s="211"/>
      <c r="F221" s="211"/>
      <c r="G221" s="208"/>
      <c r="H221" s="208"/>
      <c r="I221" s="208"/>
      <c r="J221" s="211"/>
      <c r="K221" s="211"/>
      <c r="L221" s="208"/>
    </row>
    <row r="222" spans="1:12" s="137" customFormat="1" ht="40.5" customHeight="1">
      <c r="A222" s="216">
        <v>70</v>
      </c>
      <c r="B222" s="315" t="s">
        <v>246</v>
      </c>
      <c r="C222" s="314" t="s">
        <v>49</v>
      </c>
      <c r="D222" s="184">
        <v>0.2</v>
      </c>
      <c r="E222" s="315"/>
      <c r="F222" s="315"/>
      <c r="G222" s="314" t="s">
        <v>247</v>
      </c>
      <c r="H222" s="314" t="s">
        <v>30</v>
      </c>
      <c r="I222" s="314">
        <v>22</v>
      </c>
      <c r="J222" s="315"/>
      <c r="K222" s="315"/>
      <c r="L222" s="314"/>
    </row>
    <row r="223" spans="1:12" s="137" customFormat="1" ht="32.25" customHeight="1">
      <c r="A223" s="392">
        <v>71</v>
      </c>
      <c r="B223" s="395" t="s">
        <v>248</v>
      </c>
      <c r="C223" s="392" t="s">
        <v>42</v>
      </c>
      <c r="D223" s="398">
        <v>346.7</v>
      </c>
      <c r="E223" s="395"/>
      <c r="F223" s="395"/>
      <c r="G223" s="314" t="s">
        <v>249</v>
      </c>
      <c r="H223" s="314" t="s">
        <v>43</v>
      </c>
      <c r="I223" s="314">
        <v>164</v>
      </c>
      <c r="J223" s="315"/>
      <c r="K223" s="315"/>
      <c r="L223" s="314"/>
    </row>
    <row r="224" spans="1:12" s="137" customFormat="1" ht="31.5" customHeight="1">
      <c r="A224" s="392"/>
      <c r="B224" s="395"/>
      <c r="C224" s="392"/>
      <c r="D224" s="398"/>
      <c r="E224" s="395"/>
      <c r="F224" s="395"/>
      <c r="G224" s="314" t="s">
        <v>250</v>
      </c>
      <c r="H224" s="314" t="s">
        <v>42</v>
      </c>
      <c r="I224" s="314">
        <v>218</v>
      </c>
      <c r="J224" s="315"/>
      <c r="K224" s="315"/>
      <c r="L224" s="314"/>
    </row>
    <row r="225" spans="1:12" s="137" customFormat="1" ht="21" customHeight="1">
      <c r="A225" s="392"/>
      <c r="B225" s="395"/>
      <c r="C225" s="392"/>
      <c r="D225" s="398"/>
      <c r="E225" s="395"/>
      <c r="F225" s="395"/>
      <c r="G225" s="314" t="s">
        <v>251</v>
      </c>
      <c r="H225" s="314" t="s">
        <v>43</v>
      </c>
      <c r="I225" s="314">
        <v>10</v>
      </c>
      <c r="J225" s="315"/>
      <c r="K225" s="315"/>
      <c r="L225" s="314"/>
    </row>
    <row r="226" spans="1:12" s="7" customFormat="1" ht="27.75" customHeight="1">
      <c r="A226" s="392"/>
      <c r="B226" s="395"/>
      <c r="C226" s="392"/>
      <c r="D226" s="398"/>
      <c r="E226" s="395"/>
      <c r="F226" s="395"/>
      <c r="G226" s="314" t="s">
        <v>252</v>
      </c>
      <c r="H226" s="314" t="s">
        <v>43</v>
      </c>
      <c r="I226" s="314">
        <v>4</v>
      </c>
      <c r="J226" s="315"/>
      <c r="K226" s="315"/>
      <c r="L226" s="314"/>
    </row>
    <row r="227" spans="1:12" s="303" customFormat="1" ht="40.5" customHeight="1">
      <c r="A227" s="302"/>
      <c r="B227" s="266" t="s">
        <v>110</v>
      </c>
      <c r="C227" s="265"/>
      <c r="D227" s="299"/>
      <c r="E227" s="266"/>
      <c r="F227" s="266"/>
      <c r="G227" s="265"/>
      <c r="H227" s="265"/>
      <c r="I227" s="265"/>
      <c r="J227" s="266"/>
      <c r="K227" s="266"/>
      <c r="L227" s="266"/>
    </row>
    <row r="228" spans="1:12" s="303" customFormat="1" ht="40.5" customHeight="1">
      <c r="A228" s="267"/>
      <c r="B228" s="276" t="s">
        <v>253</v>
      </c>
      <c r="C228" s="267"/>
      <c r="D228" s="300"/>
      <c r="E228" s="276"/>
      <c r="F228" s="276"/>
      <c r="G228" s="267"/>
      <c r="H228" s="267"/>
      <c r="I228" s="267"/>
      <c r="J228" s="276"/>
      <c r="K228" s="276"/>
      <c r="L228" s="267"/>
    </row>
    <row r="229" spans="1:12" s="142" customFormat="1" ht="101.25" customHeight="1">
      <c r="A229" s="314">
        <v>72</v>
      </c>
      <c r="B229" s="315" t="s">
        <v>254</v>
      </c>
      <c r="C229" s="314" t="s">
        <v>49</v>
      </c>
      <c r="D229" s="185">
        <v>0.1373</v>
      </c>
      <c r="E229" s="315"/>
      <c r="F229" s="315"/>
      <c r="G229" s="314" t="s">
        <v>255</v>
      </c>
      <c r="H229" s="314" t="s">
        <v>30</v>
      </c>
      <c r="I229" s="314">
        <v>15.1074</v>
      </c>
      <c r="J229" s="315"/>
      <c r="K229" s="315"/>
      <c r="L229" s="315"/>
    </row>
    <row r="230" spans="1:12" s="142" customFormat="1" ht="46.5" customHeight="1">
      <c r="A230" s="392">
        <v>73</v>
      </c>
      <c r="B230" s="392" t="s">
        <v>256</v>
      </c>
      <c r="C230" s="392" t="s">
        <v>49</v>
      </c>
      <c r="D230" s="397">
        <v>3.6225</v>
      </c>
      <c r="E230" s="395"/>
      <c r="F230" s="395"/>
      <c r="G230" s="314" t="s">
        <v>257</v>
      </c>
      <c r="H230" s="314" t="s">
        <v>30</v>
      </c>
      <c r="I230" s="314">
        <v>319.0635</v>
      </c>
      <c r="J230" s="315"/>
      <c r="K230" s="315"/>
      <c r="L230" s="315"/>
    </row>
    <row r="231" spans="1:12" s="142" customFormat="1" ht="34.5" customHeight="1">
      <c r="A231" s="392"/>
      <c r="B231" s="392"/>
      <c r="C231" s="392"/>
      <c r="D231" s="397"/>
      <c r="E231" s="395"/>
      <c r="F231" s="395"/>
      <c r="G231" s="314" t="s">
        <v>258</v>
      </c>
      <c r="H231" s="314" t="s">
        <v>30</v>
      </c>
      <c r="I231" s="314">
        <v>36.3825</v>
      </c>
      <c r="J231" s="315"/>
      <c r="K231" s="315"/>
      <c r="L231" s="315"/>
    </row>
    <row r="232" spans="1:12" s="142" customFormat="1" ht="39.75" customHeight="1">
      <c r="A232" s="392"/>
      <c r="B232" s="392"/>
      <c r="C232" s="392"/>
      <c r="D232" s="397"/>
      <c r="E232" s="395"/>
      <c r="F232" s="395"/>
      <c r="G232" s="314" t="s">
        <v>259</v>
      </c>
      <c r="H232" s="314" t="s">
        <v>43</v>
      </c>
      <c r="I232" s="314">
        <v>192</v>
      </c>
      <c r="J232" s="315"/>
      <c r="K232" s="315"/>
      <c r="L232" s="315"/>
    </row>
    <row r="233" spans="1:12" s="142" customFormat="1" ht="20.25" customHeight="1">
      <c r="A233" s="392"/>
      <c r="B233" s="392"/>
      <c r="C233" s="392"/>
      <c r="D233" s="397"/>
      <c r="E233" s="395"/>
      <c r="F233" s="395"/>
      <c r="G233" s="314" t="s">
        <v>260</v>
      </c>
      <c r="H233" s="314" t="s">
        <v>43</v>
      </c>
      <c r="I233" s="314">
        <v>34</v>
      </c>
      <c r="J233" s="315"/>
      <c r="K233" s="315"/>
      <c r="L233" s="315"/>
    </row>
    <row r="234" spans="1:12" s="142" customFormat="1" ht="15" customHeight="1">
      <c r="A234" s="392"/>
      <c r="B234" s="392"/>
      <c r="C234" s="392"/>
      <c r="D234" s="397"/>
      <c r="E234" s="395"/>
      <c r="F234" s="395"/>
      <c r="G234" s="314" t="s">
        <v>261</v>
      </c>
      <c r="H234" s="314" t="s">
        <v>43</v>
      </c>
      <c r="I234" s="314">
        <v>424</v>
      </c>
      <c r="J234" s="315"/>
      <c r="K234" s="315"/>
      <c r="L234" s="315"/>
    </row>
    <row r="235" spans="1:12" s="127" customFormat="1" ht="31.5" customHeight="1">
      <c r="A235" s="392"/>
      <c r="B235" s="392"/>
      <c r="C235" s="392"/>
      <c r="D235" s="397"/>
      <c r="E235" s="395"/>
      <c r="F235" s="395"/>
      <c r="G235" s="314" t="s">
        <v>262</v>
      </c>
      <c r="H235" s="314" t="s">
        <v>43</v>
      </c>
      <c r="I235" s="314">
        <v>28</v>
      </c>
      <c r="J235" s="315"/>
      <c r="K235" s="315"/>
      <c r="L235" s="315"/>
    </row>
    <row r="236" spans="1:129" s="147" customFormat="1" ht="18" customHeight="1">
      <c r="A236" s="392"/>
      <c r="B236" s="392"/>
      <c r="C236" s="392"/>
      <c r="D236" s="397"/>
      <c r="E236" s="395"/>
      <c r="F236" s="395"/>
      <c r="G236" s="314" t="s">
        <v>263</v>
      </c>
      <c r="H236" s="314" t="s">
        <v>44</v>
      </c>
      <c r="I236" s="314">
        <v>2.1735</v>
      </c>
      <c r="J236" s="315"/>
      <c r="K236" s="315"/>
      <c r="L236" s="315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  <c r="BU236" s="146"/>
      <c r="BV236" s="146"/>
      <c r="BW236" s="146"/>
      <c r="BX236" s="146"/>
      <c r="BY236" s="146"/>
      <c r="BZ236" s="146"/>
      <c r="CA236" s="146"/>
      <c r="CB236" s="146"/>
      <c r="CC236" s="146"/>
      <c r="CD236" s="146"/>
      <c r="CE236" s="146"/>
      <c r="CF236" s="146"/>
      <c r="CG236" s="146"/>
      <c r="CH236" s="146"/>
      <c r="CI236" s="146"/>
      <c r="CJ236" s="146"/>
      <c r="CK236" s="146"/>
      <c r="CL236" s="146"/>
      <c r="CM236" s="146"/>
      <c r="CN236" s="146"/>
      <c r="CO236" s="146"/>
      <c r="CP236" s="146"/>
      <c r="CQ236" s="146"/>
      <c r="CR236" s="146"/>
      <c r="CS236" s="146"/>
      <c r="CT236" s="146"/>
      <c r="CU236" s="146"/>
      <c r="CV236" s="146"/>
      <c r="CW236" s="146"/>
      <c r="CX236" s="146"/>
      <c r="CY236" s="146"/>
      <c r="CZ236" s="146"/>
      <c r="DA236" s="146"/>
      <c r="DB236" s="146"/>
      <c r="DC236" s="146"/>
      <c r="DD236" s="146"/>
      <c r="DE236" s="146"/>
      <c r="DF236" s="146"/>
      <c r="DG236" s="146"/>
      <c r="DH236" s="146"/>
      <c r="DI236" s="146"/>
      <c r="DJ236" s="146"/>
      <c r="DK236" s="146"/>
      <c r="DL236" s="146"/>
      <c r="DM236" s="146"/>
      <c r="DN236" s="146"/>
      <c r="DO236" s="146"/>
      <c r="DP236" s="146"/>
      <c r="DQ236" s="146"/>
      <c r="DR236" s="146"/>
      <c r="DS236" s="146"/>
      <c r="DT236" s="146"/>
      <c r="DU236" s="146"/>
      <c r="DV236" s="146"/>
      <c r="DW236" s="146"/>
      <c r="DX236" s="146"/>
      <c r="DY236" s="146"/>
    </row>
    <row r="237" spans="1:126" s="120" customFormat="1" ht="18.75" customHeight="1">
      <c r="A237" s="392"/>
      <c r="B237" s="392"/>
      <c r="C237" s="392"/>
      <c r="D237" s="397"/>
      <c r="E237" s="395"/>
      <c r="F237" s="395"/>
      <c r="G237" s="314" t="s">
        <v>196</v>
      </c>
      <c r="H237" s="314" t="s">
        <v>44</v>
      </c>
      <c r="I237" s="314">
        <v>0.1449</v>
      </c>
      <c r="J237" s="315"/>
      <c r="K237" s="197"/>
      <c r="L237" s="315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  <c r="CL237" s="119"/>
      <c r="CM237" s="119"/>
      <c r="CN237" s="119"/>
      <c r="CO237" s="119"/>
      <c r="CP237" s="119"/>
      <c r="CQ237" s="119"/>
      <c r="CR237" s="119"/>
      <c r="CS237" s="119"/>
      <c r="CT237" s="119"/>
      <c r="CU237" s="119"/>
      <c r="CV237" s="119"/>
      <c r="CW237" s="119"/>
      <c r="CX237" s="119"/>
      <c r="CY237" s="119"/>
      <c r="CZ237" s="119"/>
      <c r="DA237" s="119"/>
      <c r="DB237" s="119"/>
      <c r="DC237" s="119"/>
      <c r="DD237" s="119"/>
      <c r="DE237" s="119"/>
      <c r="DF237" s="119"/>
      <c r="DG237" s="119"/>
      <c r="DH237" s="119"/>
      <c r="DI237" s="119"/>
      <c r="DJ237" s="119"/>
      <c r="DK237" s="119"/>
      <c r="DL237" s="119"/>
      <c r="DM237" s="119"/>
      <c r="DN237" s="119"/>
      <c r="DO237" s="119"/>
      <c r="DP237" s="119"/>
      <c r="DQ237" s="119"/>
      <c r="DR237" s="119"/>
      <c r="DS237" s="119"/>
      <c r="DT237" s="119"/>
      <c r="DU237" s="119"/>
      <c r="DV237" s="119"/>
    </row>
    <row r="238" spans="1:12" s="137" customFormat="1" ht="51" customHeight="1">
      <c r="A238" s="392"/>
      <c r="B238" s="392"/>
      <c r="C238" s="392"/>
      <c r="D238" s="397"/>
      <c r="E238" s="395"/>
      <c r="F238" s="395"/>
      <c r="G238" s="314" t="s">
        <v>197</v>
      </c>
      <c r="H238" s="195" t="s">
        <v>135</v>
      </c>
      <c r="I238" s="195">
        <v>4</v>
      </c>
      <c r="J238" s="197"/>
      <c r="K238" s="315"/>
      <c r="L238" s="197"/>
    </row>
    <row r="239" spans="1:12" s="132" customFormat="1" ht="42.75" customHeight="1">
      <c r="A239" s="314">
        <v>74</v>
      </c>
      <c r="B239" s="315" t="s">
        <v>264</v>
      </c>
      <c r="C239" s="314" t="s">
        <v>265</v>
      </c>
      <c r="D239" s="184">
        <v>1.5</v>
      </c>
      <c r="E239" s="315"/>
      <c r="F239" s="315"/>
      <c r="G239" s="314" t="s">
        <v>266</v>
      </c>
      <c r="H239" s="314" t="s">
        <v>43</v>
      </c>
      <c r="I239" s="314">
        <v>15</v>
      </c>
      <c r="J239" s="315"/>
      <c r="K239" s="315"/>
      <c r="L239" s="315"/>
    </row>
    <row r="240" spans="1:12" s="132" customFormat="1" ht="21" customHeight="1">
      <c r="A240" s="392">
        <v>75</v>
      </c>
      <c r="B240" s="395" t="s">
        <v>267</v>
      </c>
      <c r="C240" s="392" t="s">
        <v>265</v>
      </c>
      <c r="D240" s="406">
        <v>1.3</v>
      </c>
      <c r="E240" s="395"/>
      <c r="F240" s="395"/>
      <c r="G240" s="195" t="s">
        <v>268</v>
      </c>
      <c r="H240" s="314" t="s">
        <v>43</v>
      </c>
      <c r="I240" s="314">
        <v>1</v>
      </c>
      <c r="J240" s="315"/>
      <c r="K240" s="315"/>
      <c r="L240" s="315"/>
    </row>
    <row r="241" spans="1:12" s="137" customFormat="1" ht="29.25" customHeight="1">
      <c r="A241" s="392"/>
      <c r="B241" s="395"/>
      <c r="C241" s="392"/>
      <c r="D241" s="406"/>
      <c r="E241" s="395"/>
      <c r="F241" s="395"/>
      <c r="G241" s="314" t="s">
        <v>268</v>
      </c>
      <c r="H241" s="314" t="s">
        <v>43</v>
      </c>
      <c r="I241" s="314">
        <v>2</v>
      </c>
      <c r="J241" s="315"/>
      <c r="K241" s="315"/>
      <c r="L241" s="315"/>
    </row>
    <row r="242" spans="1:12" s="7" customFormat="1" ht="30.75" customHeight="1">
      <c r="A242" s="392"/>
      <c r="B242" s="395"/>
      <c r="C242" s="392"/>
      <c r="D242" s="406"/>
      <c r="E242" s="395"/>
      <c r="F242" s="395"/>
      <c r="G242" s="314" t="s">
        <v>269</v>
      </c>
      <c r="H242" s="314" t="s">
        <v>43</v>
      </c>
      <c r="I242" s="314">
        <v>3</v>
      </c>
      <c r="J242" s="315"/>
      <c r="K242" s="315"/>
      <c r="L242" s="315"/>
    </row>
    <row r="243" spans="1:12" s="155" customFormat="1" ht="40.5" customHeight="1">
      <c r="A243" s="392"/>
      <c r="B243" s="395"/>
      <c r="C243" s="392"/>
      <c r="D243" s="406"/>
      <c r="E243" s="395"/>
      <c r="F243" s="395"/>
      <c r="G243" s="314" t="s">
        <v>270</v>
      </c>
      <c r="H243" s="314" t="s">
        <v>43</v>
      </c>
      <c r="I243" s="314">
        <v>6</v>
      </c>
      <c r="J243" s="315"/>
      <c r="K243" s="315"/>
      <c r="L243" s="315"/>
    </row>
    <row r="244" spans="1:12" s="155" customFormat="1" ht="21" customHeight="1">
      <c r="A244" s="392"/>
      <c r="B244" s="395"/>
      <c r="C244" s="392"/>
      <c r="D244" s="406"/>
      <c r="E244" s="395"/>
      <c r="F244" s="395"/>
      <c r="G244" s="314" t="s">
        <v>271</v>
      </c>
      <c r="H244" s="314" t="s">
        <v>44</v>
      </c>
      <c r="I244" s="314">
        <v>0.00039</v>
      </c>
      <c r="J244" s="315"/>
      <c r="K244" s="315"/>
      <c r="L244" s="315"/>
    </row>
    <row r="245" spans="1:12" s="134" customFormat="1" ht="54" customHeight="1">
      <c r="A245" s="392"/>
      <c r="B245" s="395"/>
      <c r="C245" s="392"/>
      <c r="D245" s="406"/>
      <c r="E245" s="395"/>
      <c r="F245" s="395"/>
      <c r="G245" s="314" t="s">
        <v>272</v>
      </c>
      <c r="H245" s="314" t="s">
        <v>44</v>
      </c>
      <c r="I245" s="314">
        <v>0.00091</v>
      </c>
      <c r="J245" s="315"/>
      <c r="K245" s="315"/>
      <c r="L245" s="315"/>
    </row>
    <row r="246" spans="1:129" s="156" customFormat="1" ht="27.75" customHeight="1">
      <c r="A246" s="392"/>
      <c r="B246" s="395"/>
      <c r="C246" s="392"/>
      <c r="D246" s="406"/>
      <c r="E246" s="395"/>
      <c r="F246" s="395"/>
      <c r="G246" s="314" t="s">
        <v>273</v>
      </c>
      <c r="H246" s="314" t="s">
        <v>44</v>
      </c>
      <c r="I246" s="314">
        <v>0.00026</v>
      </c>
      <c r="J246" s="315"/>
      <c r="K246" s="315"/>
      <c r="L246" s="315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</row>
    <row r="247" spans="1:129" s="156" customFormat="1" ht="40.5" customHeight="1">
      <c r="A247" s="392"/>
      <c r="B247" s="395"/>
      <c r="C247" s="392"/>
      <c r="D247" s="406"/>
      <c r="E247" s="395"/>
      <c r="F247" s="395"/>
      <c r="G247" s="314" t="s">
        <v>274</v>
      </c>
      <c r="H247" s="314" t="s">
        <v>37</v>
      </c>
      <c r="I247" s="314">
        <v>0.26</v>
      </c>
      <c r="J247" s="315"/>
      <c r="K247" s="315"/>
      <c r="L247" s="182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</row>
    <row r="248" spans="1:126" s="158" customFormat="1" ht="51.75" customHeight="1">
      <c r="A248" s="392"/>
      <c r="B248" s="395"/>
      <c r="C248" s="392"/>
      <c r="D248" s="406"/>
      <c r="E248" s="395"/>
      <c r="F248" s="395"/>
      <c r="G248" s="314" t="s">
        <v>275</v>
      </c>
      <c r="H248" s="314" t="s">
        <v>37</v>
      </c>
      <c r="I248" s="314">
        <v>1.066</v>
      </c>
      <c r="J248" s="315"/>
      <c r="K248" s="197"/>
      <c r="L248" s="182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  <c r="AY248" s="157"/>
      <c r="AZ248" s="157"/>
      <c r="BA248" s="157"/>
      <c r="BB248" s="157"/>
      <c r="BC248" s="157"/>
      <c r="BD248" s="157"/>
      <c r="BE248" s="157"/>
      <c r="BF248" s="157"/>
      <c r="BG248" s="157"/>
      <c r="BH248" s="157"/>
      <c r="BI248" s="157"/>
      <c r="BJ248" s="157"/>
      <c r="BK248" s="157"/>
      <c r="BL248" s="157"/>
      <c r="BM248" s="157"/>
      <c r="BN248" s="157"/>
      <c r="BO248" s="157"/>
      <c r="BP248" s="157"/>
      <c r="BQ248" s="157"/>
      <c r="BR248" s="157"/>
      <c r="BS248" s="157"/>
      <c r="BT248" s="157"/>
      <c r="BU248" s="157"/>
      <c r="BV248" s="157"/>
      <c r="BW248" s="157"/>
      <c r="BX248" s="157"/>
      <c r="BY248" s="157"/>
      <c r="BZ248" s="157"/>
      <c r="CA248" s="157"/>
      <c r="CB248" s="157"/>
      <c r="CC248" s="157"/>
      <c r="CD248" s="157"/>
      <c r="CE248" s="157"/>
      <c r="CF248" s="157"/>
      <c r="CG248" s="157"/>
      <c r="CH248" s="157"/>
      <c r="CI248" s="157"/>
      <c r="CJ248" s="157"/>
      <c r="CK248" s="157"/>
      <c r="CL248" s="157"/>
      <c r="CM248" s="157"/>
      <c r="CN248" s="157"/>
      <c r="CO248" s="157"/>
      <c r="CP248" s="157"/>
      <c r="CQ248" s="157"/>
      <c r="CR248" s="157"/>
      <c r="CS248" s="157"/>
      <c r="CT248" s="157"/>
      <c r="CU248" s="157"/>
      <c r="CV248" s="157"/>
      <c r="CW248" s="157"/>
      <c r="CX248" s="157"/>
      <c r="CY248" s="157"/>
      <c r="CZ248" s="157"/>
      <c r="DA248" s="157"/>
      <c r="DB248" s="157"/>
      <c r="DC248" s="157"/>
      <c r="DD248" s="157"/>
      <c r="DE248" s="157"/>
      <c r="DF248" s="157"/>
      <c r="DG248" s="157"/>
      <c r="DH248" s="157"/>
      <c r="DI248" s="157"/>
      <c r="DJ248" s="157"/>
      <c r="DK248" s="157"/>
      <c r="DL248" s="157"/>
      <c r="DM248" s="157"/>
      <c r="DN248" s="157"/>
      <c r="DO248" s="157"/>
      <c r="DP248" s="157"/>
      <c r="DQ248" s="157"/>
      <c r="DR248" s="157"/>
      <c r="DS248" s="157"/>
      <c r="DT248" s="157"/>
      <c r="DU248" s="157"/>
      <c r="DV248" s="157"/>
    </row>
    <row r="249" spans="1:12" s="7" customFormat="1" ht="46.5" customHeight="1">
      <c r="A249" s="392"/>
      <c r="B249" s="395"/>
      <c r="C249" s="392"/>
      <c r="D249" s="406"/>
      <c r="E249" s="395"/>
      <c r="F249" s="395"/>
      <c r="G249" s="314" t="s">
        <v>80</v>
      </c>
      <c r="H249" s="195" t="s">
        <v>2</v>
      </c>
      <c r="I249" s="195">
        <v>0.013</v>
      </c>
      <c r="J249" s="197"/>
      <c r="K249" s="315"/>
      <c r="L249" s="321"/>
    </row>
    <row r="250" spans="1:12" s="160" customFormat="1" ht="36.75" customHeight="1">
      <c r="A250" s="392"/>
      <c r="B250" s="395"/>
      <c r="C250" s="392"/>
      <c r="D250" s="406"/>
      <c r="E250" s="395"/>
      <c r="F250" s="395"/>
      <c r="G250" s="314" t="s">
        <v>276</v>
      </c>
      <c r="H250" s="314" t="s">
        <v>44</v>
      </c>
      <c r="I250" s="314">
        <v>0.00026</v>
      </c>
      <c r="J250" s="315"/>
      <c r="K250" s="315"/>
      <c r="L250" s="182"/>
    </row>
    <row r="251" spans="1:12" s="7" customFormat="1" ht="46.5" customHeight="1">
      <c r="A251" s="392">
        <v>76</v>
      </c>
      <c r="B251" s="395" t="s">
        <v>277</v>
      </c>
      <c r="C251" s="392" t="s">
        <v>43</v>
      </c>
      <c r="D251" s="405">
        <v>0.03</v>
      </c>
      <c r="E251" s="395"/>
      <c r="F251" s="395"/>
      <c r="G251" s="195" t="s">
        <v>278</v>
      </c>
      <c r="H251" s="314" t="s">
        <v>43</v>
      </c>
      <c r="I251" s="314">
        <v>1</v>
      </c>
      <c r="J251" s="315"/>
      <c r="K251" s="315"/>
      <c r="L251" s="182"/>
    </row>
    <row r="252" spans="1:12" s="7" customFormat="1" ht="18.75" customHeight="1">
      <c r="A252" s="392"/>
      <c r="B252" s="395"/>
      <c r="C252" s="392"/>
      <c r="D252" s="405"/>
      <c r="E252" s="395"/>
      <c r="F252" s="395"/>
      <c r="G252" s="314" t="s">
        <v>279</v>
      </c>
      <c r="H252" s="314" t="s">
        <v>43</v>
      </c>
      <c r="I252" s="314">
        <v>2</v>
      </c>
      <c r="J252" s="315"/>
      <c r="K252" s="315"/>
      <c r="L252" s="182"/>
    </row>
    <row r="253" spans="1:12" s="131" customFormat="1" ht="27.75" customHeight="1">
      <c r="A253" s="314">
        <v>77</v>
      </c>
      <c r="B253" s="315" t="s">
        <v>280</v>
      </c>
      <c r="C253" s="314" t="s">
        <v>97</v>
      </c>
      <c r="D253" s="184">
        <v>0.1</v>
      </c>
      <c r="E253" s="315"/>
      <c r="F253" s="315"/>
      <c r="G253" s="314" t="s">
        <v>281</v>
      </c>
      <c r="H253" s="314" t="s">
        <v>43</v>
      </c>
      <c r="I253" s="314">
        <v>10</v>
      </c>
      <c r="J253" s="315"/>
      <c r="K253" s="315"/>
      <c r="L253" s="182"/>
    </row>
    <row r="254" spans="1:12" s="131" customFormat="1" ht="30.75" customHeight="1">
      <c r="A254" s="314">
        <v>78</v>
      </c>
      <c r="B254" s="315" t="s">
        <v>282</v>
      </c>
      <c r="C254" s="314" t="s">
        <v>97</v>
      </c>
      <c r="D254" s="315">
        <v>0.05</v>
      </c>
      <c r="E254" s="315"/>
      <c r="F254" s="315"/>
      <c r="G254" s="314" t="s">
        <v>283</v>
      </c>
      <c r="H254" s="314" t="s">
        <v>30</v>
      </c>
      <c r="I254" s="314">
        <v>3.567</v>
      </c>
      <c r="J254" s="315"/>
      <c r="K254" s="315"/>
      <c r="L254" s="182"/>
    </row>
    <row r="255" spans="1:12" s="305" customFormat="1" ht="40.5" customHeight="1">
      <c r="A255" s="265"/>
      <c r="B255" s="266" t="s">
        <v>116</v>
      </c>
      <c r="C255" s="265"/>
      <c r="D255" s="304"/>
      <c r="E255" s="266"/>
      <c r="F255" s="266"/>
      <c r="G255" s="265"/>
      <c r="H255" s="265"/>
      <c r="I255" s="265"/>
      <c r="J255" s="266"/>
      <c r="K255" s="266"/>
      <c r="L255" s="274"/>
    </row>
    <row r="256" spans="1:12" s="305" customFormat="1" ht="40.5" customHeight="1">
      <c r="A256" s="267"/>
      <c r="B256" s="267" t="s">
        <v>284</v>
      </c>
      <c r="C256" s="267"/>
      <c r="D256" s="306"/>
      <c r="E256" s="276"/>
      <c r="F256" s="276"/>
      <c r="G256" s="267"/>
      <c r="H256" s="267"/>
      <c r="I256" s="267"/>
      <c r="J256" s="276"/>
      <c r="K256" s="276"/>
      <c r="L256" s="277"/>
    </row>
    <row r="257" spans="1:12" s="131" customFormat="1" ht="37.5" customHeight="1">
      <c r="A257" s="219"/>
      <c r="B257" s="219" t="s">
        <v>285</v>
      </c>
      <c r="C257" s="219"/>
      <c r="D257" s="220"/>
      <c r="E257" s="224"/>
      <c r="F257" s="224"/>
      <c r="G257" s="219"/>
      <c r="H257" s="219"/>
      <c r="I257" s="219"/>
      <c r="J257" s="224"/>
      <c r="K257" s="224"/>
      <c r="L257" s="272"/>
    </row>
    <row r="258" spans="1:12" s="137" customFormat="1" ht="29.25" customHeight="1">
      <c r="A258" s="216">
        <v>79</v>
      </c>
      <c r="B258" s="315" t="s">
        <v>286</v>
      </c>
      <c r="C258" s="314" t="s">
        <v>49</v>
      </c>
      <c r="D258" s="186">
        <v>0.192</v>
      </c>
      <c r="E258" s="315"/>
      <c r="F258" s="315"/>
      <c r="G258" s="314" t="s">
        <v>287</v>
      </c>
      <c r="H258" s="314" t="s">
        <v>30</v>
      </c>
      <c r="I258" s="314">
        <v>19.2</v>
      </c>
      <c r="J258" s="315"/>
      <c r="K258" s="315"/>
      <c r="L258" s="180"/>
    </row>
    <row r="259" spans="1:12" s="137" customFormat="1" ht="21" customHeight="1">
      <c r="A259" s="426">
        <v>80</v>
      </c>
      <c r="B259" s="395" t="s">
        <v>288</v>
      </c>
      <c r="C259" s="392" t="s">
        <v>49</v>
      </c>
      <c r="D259" s="398">
        <v>0.2</v>
      </c>
      <c r="E259" s="395"/>
      <c r="F259" s="395"/>
      <c r="G259" s="314" t="s">
        <v>72</v>
      </c>
      <c r="H259" s="314" t="s">
        <v>37</v>
      </c>
      <c r="I259" s="314">
        <v>17.078</v>
      </c>
      <c r="J259" s="315"/>
      <c r="K259" s="315"/>
      <c r="L259" s="180"/>
    </row>
    <row r="260" spans="1:12" s="137" customFormat="1" ht="21" customHeight="1">
      <c r="A260" s="426"/>
      <c r="B260" s="395"/>
      <c r="C260" s="392"/>
      <c r="D260" s="398"/>
      <c r="E260" s="395"/>
      <c r="F260" s="395"/>
      <c r="G260" s="314" t="s">
        <v>289</v>
      </c>
      <c r="H260" s="314" t="s">
        <v>37</v>
      </c>
      <c r="I260" s="314">
        <v>292.8</v>
      </c>
      <c r="J260" s="315"/>
      <c r="K260" s="315"/>
      <c r="L260" s="180"/>
    </row>
    <row r="261" spans="1:12" s="137" customFormat="1" ht="42" customHeight="1">
      <c r="A261" s="426"/>
      <c r="B261" s="395"/>
      <c r="C261" s="392"/>
      <c r="D261" s="398"/>
      <c r="E261" s="395"/>
      <c r="F261" s="395"/>
      <c r="G261" s="314" t="s">
        <v>196</v>
      </c>
      <c r="H261" s="314" t="s">
        <v>44</v>
      </c>
      <c r="I261" s="314">
        <v>0.008</v>
      </c>
      <c r="J261" s="315"/>
      <c r="K261" s="315"/>
      <c r="L261" s="180"/>
    </row>
    <row r="262" spans="1:12" s="7" customFormat="1" ht="33" customHeight="1">
      <c r="A262" s="426"/>
      <c r="B262" s="395"/>
      <c r="C262" s="392"/>
      <c r="D262" s="398"/>
      <c r="E262" s="395"/>
      <c r="F262" s="395"/>
      <c r="G262" s="314" t="s">
        <v>197</v>
      </c>
      <c r="H262" s="314" t="s">
        <v>135</v>
      </c>
      <c r="I262" s="314">
        <v>0.8</v>
      </c>
      <c r="J262" s="315"/>
      <c r="K262" s="315"/>
      <c r="L262" s="180"/>
    </row>
    <row r="263" spans="1:12" s="142" customFormat="1" ht="25.5">
      <c r="A263" s="426"/>
      <c r="B263" s="395"/>
      <c r="C263" s="392"/>
      <c r="D263" s="398"/>
      <c r="E263" s="395"/>
      <c r="F263" s="395"/>
      <c r="G263" s="314" t="s">
        <v>290</v>
      </c>
      <c r="H263" s="314" t="s">
        <v>30</v>
      </c>
      <c r="I263" s="314">
        <v>20</v>
      </c>
      <c r="J263" s="315"/>
      <c r="K263" s="315"/>
      <c r="L263" s="180"/>
    </row>
    <row r="264" spans="1:12" s="142" customFormat="1" ht="24" customHeight="1">
      <c r="A264" s="223"/>
      <c r="B264" s="224" t="s">
        <v>291</v>
      </c>
      <c r="C264" s="219"/>
      <c r="D264" s="221"/>
      <c r="E264" s="224"/>
      <c r="F264" s="224"/>
      <c r="G264" s="219"/>
      <c r="H264" s="219"/>
      <c r="I264" s="219"/>
      <c r="J264" s="224"/>
      <c r="K264" s="224"/>
      <c r="L264" s="272"/>
    </row>
    <row r="265" spans="1:12" s="142" customFormat="1" ht="36" customHeight="1">
      <c r="A265" s="426">
        <v>81</v>
      </c>
      <c r="B265" s="395" t="s">
        <v>292</v>
      </c>
      <c r="C265" s="392" t="s">
        <v>49</v>
      </c>
      <c r="D265" s="427">
        <v>0.159</v>
      </c>
      <c r="E265" s="395"/>
      <c r="F265" s="395"/>
      <c r="G265" s="314" t="s">
        <v>293</v>
      </c>
      <c r="H265" s="314" t="s">
        <v>30</v>
      </c>
      <c r="I265" s="314">
        <v>16</v>
      </c>
      <c r="J265" s="315"/>
      <c r="K265" s="315"/>
      <c r="L265" s="180"/>
    </row>
    <row r="266" spans="1:12" s="142" customFormat="1" ht="25.5">
      <c r="A266" s="426"/>
      <c r="B266" s="395"/>
      <c r="C266" s="392"/>
      <c r="D266" s="427"/>
      <c r="E266" s="395"/>
      <c r="F266" s="395"/>
      <c r="G266" s="314" t="s">
        <v>294</v>
      </c>
      <c r="H266" s="314" t="s">
        <v>44</v>
      </c>
      <c r="I266" s="314">
        <v>0.02544</v>
      </c>
      <c r="J266" s="315"/>
      <c r="K266" s="315"/>
      <c r="L266" s="180"/>
    </row>
    <row r="267" spans="1:12" s="142" customFormat="1" ht="52.5" customHeight="1">
      <c r="A267" s="426"/>
      <c r="B267" s="395"/>
      <c r="C267" s="392"/>
      <c r="D267" s="427"/>
      <c r="E267" s="395"/>
      <c r="F267" s="395"/>
      <c r="G267" s="314" t="s">
        <v>295</v>
      </c>
      <c r="H267" s="314" t="s">
        <v>43</v>
      </c>
      <c r="I267" s="314">
        <v>18.126</v>
      </c>
      <c r="J267" s="315"/>
      <c r="K267" s="315"/>
      <c r="L267" s="180"/>
    </row>
    <row r="268" spans="1:12" s="142" customFormat="1" ht="52.5" customHeight="1">
      <c r="A268" s="426"/>
      <c r="B268" s="395"/>
      <c r="C268" s="392"/>
      <c r="D268" s="427"/>
      <c r="E268" s="395"/>
      <c r="F268" s="395"/>
      <c r="G268" s="314" t="s">
        <v>142</v>
      </c>
      <c r="H268" s="314" t="s">
        <v>2</v>
      </c>
      <c r="I268" s="314">
        <v>0.584</v>
      </c>
      <c r="J268" s="315"/>
      <c r="K268" s="315"/>
      <c r="L268" s="180"/>
    </row>
    <row r="269" spans="1:12" s="127" customFormat="1" ht="60" customHeight="1">
      <c r="A269" s="216"/>
      <c r="B269" s="315"/>
      <c r="C269" s="314"/>
      <c r="D269" s="186"/>
      <c r="E269" s="315"/>
      <c r="F269" s="315"/>
      <c r="G269" s="314" t="s">
        <v>317</v>
      </c>
      <c r="H269" s="314" t="s">
        <v>43</v>
      </c>
      <c r="I269" s="314">
        <v>32</v>
      </c>
      <c r="J269" s="315"/>
      <c r="K269" s="315"/>
      <c r="L269" s="180"/>
    </row>
    <row r="270" spans="1:129" s="147" customFormat="1" ht="25.5">
      <c r="A270" s="426">
        <v>82</v>
      </c>
      <c r="B270" s="392" t="s">
        <v>296</v>
      </c>
      <c r="C270" s="392" t="s">
        <v>49</v>
      </c>
      <c r="D270" s="392">
        <v>2.25</v>
      </c>
      <c r="E270" s="395"/>
      <c r="F270" s="395"/>
      <c r="G270" s="314" t="s">
        <v>192</v>
      </c>
      <c r="H270" s="314" t="s">
        <v>37</v>
      </c>
      <c r="I270" s="314">
        <v>90</v>
      </c>
      <c r="J270" s="315"/>
      <c r="K270" s="315"/>
      <c r="L270" s="180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  <c r="BU270" s="146"/>
      <c r="BV270" s="146"/>
      <c r="BW270" s="146"/>
      <c r="BX270" s="146"/>
      <c r="BY270" s="146"/>
      <c r="BZ270" s="146"/>
      <c r="CA270" s="146"/>
      <c r="CB270" s="146"/>
      <c r="CC270" s="146"/>
      <c r="CD270" s="146"/>
      <c r="CE270" s="146"/>
      <c r="CF270" s="146"/>
      <c r="CG270" s="146"/>
      <c r="CH270" s="146"/>
      <c r="CI270" s="146"/>
      <c r="CJ270" s="146"/>
      <c r="CK270" s="146"/>
      <c r="CL270" s="146"/>
      <c r="CM270" s="146"/>
      <c r="CN270" s="146"/>
      <c r="CO270" s="146"/>
      <c r="CP270" s="146"/>
      <c r="CQ270" s="146"/>
      <c r="CR270" s="146"/>
      <c r="CS270" s="146"/>
      <c r="CT270" s="146"/>
      <c r="CU270" s="146"/>
      <c r="CV270" s="146"/>
      <c r="CW270" s="146"/>
      <c r="CX270" s="146"/>
      <c r="CY270" s="146"/>
      <c r="CZ270" s="146"/>
      <c r="DA270" s="146"/>
      <c r="DB270" s="146"/>
      <c r="DC270" s="146"/>
      <c r="DD270" s="146"/>
      <c r="DE270" s="146"/>
      <c r="DF270" s="146"/>
      <c r="DG270" s="146"/>
      <c r="DH270" s="146"/>
      <c r="DI270" s="146"/>
      <c r="DJ270" s="146"/>
      <c r="DK270" s="146"/>
      <c r="DL270" s="146"/>
      <c r="DM270" s="146"/>
      <c r="DN270" s="146"/>
      <c r="DO270" s="146"/>
      <c r="DP270" s="146"/>
      <c r="DQ270" s="146"/>
      <c r="DR270" s="146"/>
      <c r="DS270" s="146"/>
      <c r="DT270" s="146"/>
      <c r="DU270" s="146"/>
      <c r="DV270" s="146"/>
      <c r="DW270" s="146"/>
      <c r="DX270" s="146"/>
      <c r="DY270" s="146"/>
    </row>
    <row r="271" spans="1:126" s="120" customFormat="1" ht="33.75" customHeight="1">
      <c r="A271" s="426"/>
      <c r="B271" s="392"/>
      <c r="C271" s="392"/>
      <c r="D271" s="392"/>
      <c r="E271" s="395"/>
      <c r="F271" s="395"/>
      <c r="G271" s="314" t="s">
        <v>297</v>
      </c>
      <c r="H271" s="314" t="s">
        <v>44</v>
      </c>
      <c r="I271" s="314">
        <v>0.000158</v>
      </c>
      <c r="J271" s="315"/>
      <c r="K271" s="197"/>
      <c r="L271" s="180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  <c r="BN271" s="119"/>
      <c r="BO271" s="119"/>
      <c r="BP271" s="119"/>
      <c r="BQ271" s="119"/>
      <c r="BR271" s="119"/>
      <c r="BS271" s="119"/>
      <c r="BT271" s="119"/>
      <c r="BU271" s="119"/>
      <c r="BV271" s="119"/>
      <c r="BW271" s="119"/>
      <c r="BX271" s="119"/>
      <c r="BY271" s="119"/>
      <c r="BZ271" s="119"/>
      <c r="CA271" s="119"/>
      <c r="CB271" s="119"/>
      <c r="CC271" s="119"/>
      <c r="CD271" s="119"/>
      <c r="CE271" s="119"/>
      <c r="CF271" s="119"/>
      <c r="CG271" s="119"/>
      <c r="CH271" s="119"/>
      <c r="CI271" s="119"/>
      <c r="CJ271" s="119"/>
      <c r="CK271" s="119"/>
      <c r="CL271" s="119"/>
      <c r="CM271" s="119"/>
      <c r="CN271" s="119"/>
      <c r="CO271" s="119"/>
      <c r="CP271" s="119"/>
      <c r="CQ271" s="119"/>
      <c r="CR271" s="119"/>
      <c r="CS271" s="119"/>
      <c r="CT271" s="119"/>
      <c r="CU271" s="119"/>
      <c r="CV271" s="119"/>
      <c r="CW271" s="119"/>
      <c r="CX271" s="119"/>
      <c r="CY271" s="119"/>
      <c r="CZ271" s="119"/>
      <c r="DA271" s="119"/>
      <c r="DB271" s="119"/>
      <c r="DC271" s="119"/>
      <c r="DD271" s="119"/>
      <c r="DE271" s="119"/>
      <c r="DF271" s="119"/>
      <c r="DG271" s="119"/>
      <c r="DH271" s="119"/>
      <c r="DI271" s="119"/>
      <c r="DJ271" s="119"/>
      <c r="DK271" s="119"/>
      <c r="DL271" s="119"/>
      <c r="DM271" s="119"/>
      <c r="DN271" s="119"/>
      <c r="DO271" s="119"/>
      <c r="DP271" s="119"/>
      <c r="DQ271" s="119"/>
      <c r="DR271" s="119"/>
      <c r="DS271" s="119"/>
      <c r="DT271" s="119"/>
      <c r="DU271" s="119"/>
      <c r="DV271" s="119"/>
    </row>
    <row r="272" spans="1:12" s="132" customFormat="1" ht="37.5" customHeight="1">
      <c r="A272" s="426"/>
      <c r="B272" s="392"/>
      <c r="C272" s="392"/>
      <c r="D272" s="392"/>
      <c r="E272" s="395"/>
      <c r="F272" s="395"/>
      <c r="G272" s="314" t="s">
        <v>298</v>
      </c>
      <c r="H272" s="195" t="s">
        <v>44</v>
      </c>
      <c r="I272" s="195">
        <v>0.0135</v>
      </c>
      <c r="J272" s="197"/>
      <c r="K272" s="315"/>
      <c r="L272" s="323"/>
    </row>
    <row r="273" spans="1:12" s="132" customFormat="1" ht="66" customHeight="1">
      <c r="A273" s="426"/>
      <c r="B273" s="392"/>
      <c r="C273" s="392"/>
      <c r="D273" s="392"/>
      <c r="E273" s="395"/>
      <c r="F273" s="395"/>
      <c r="G273" s="314" t="s">
        <v>200</v>
      </c>
      <c r="H273" s="314" t="s">
        <v>30</v>
      </c>
      <c r="I273" s="314">
        <v>6.2325</v>
      </c>
      <c r="J273" s="315"/>
      <c r="K273" s="315"/>
      <c r="L273" s="180"/>
    </row>
    <row r="274" spans="1:12" s="132" customFormat="1" ht="42" customHeight="1">
      <c r="A274" s="426"/>
      <c r="B274" s="392"/>
      <c r="C274" s="392"/>
      <c r="D274" s="392"/>
      <c r="E274" s="395"/>
      <c r="F274" s="395"/>
      <c r="G274" s="195" t="s">
        <v>299</v>
      </c>
      <c r="H274" s="314" t="s">
        <v>2</v>
      </c>
      <c r="I274" s="314">
        <v>3.3975</v>
      </c>
      <c r="J274" s="315"/>
      <c r="K274" s="315"/>
      <c r="L274" s="180"/>
    </row>
    <row r="275" spans="1:12" s="132" customFormat="1" ht="27.75" customHeight="1">
      <c r="A275" s="426">
        <v>83</v>
      </c>
      <c r="B275" s="398" t="s">
        <v>300</v>
      </c>
      <c r="C275" s="392" t="s">
        <v>49</v>
      </c>
      <c r="D275" s="392">
        <v>5.88</v>
      </c>
      <c r="E275" s="395"/>
      <c r="F275" s="395"/>
      <c r="G275" s="314" t="s">
        <v>297</v>
      </c>
      <c r="H275" s="314" t="s">
        <v>44</v>
      </c>
      <c r="I275" s="314">
        <v>0.000706</v>
      </c>
      <c r="J275" s="315"/>
      <c r="K275" s="315"/>
      <c r="L275" s="180"/>
    </row>
    <row r="276" spans="1:12" s="132" customFormat="1" ht="39.75" customHeight="1">
      <c r="A276" s="426"/>
      <c r="B276" s="398"/>
      <c r="C276" s="392"/>
      <c r="D276" s="392"/>
      <c r="E276" s="395"/>
      <c r="F276" s="395"/>
      <c r="G276" s="314" t="s">
        <v>298</v>
      </c>
      <c r="H276" s="314" t="s">
        <v>44</v>
      </c>
      <c r="I276" s="314">
        <v>0.3528</v>
      </c>
      <c r="J276" s="315"/>
      <c r="K276" s="315"/>
      <c r="L276" s="180"/>
    </row>
    <row r="277" spans="1:12" s="132" customFormat="1" ht="54" customHeight="1">
      <c r="A277" s="426"/>
      <c r="B277" s="398"/>
      <c r="C277" s="392"/>
      <c r="D277" s="392"/>
      <c r="E277" s="395"/>
      <c r="F277" s="395"/>
      <c r="G277" s="314" t="s">
        <v>200</v>
      </c>
      <c r="H277" s="314" t="s">
        <v>30</v>
      </c>
      <c r="I277" s="314">
        <v>32.5752</v>
      </c>
      <c r="J277" s="315"/>
      <c r="K277" s="315"/>
      <c r="L277" s="180"/>
    </row>
    <row r="278" spans="1:12" s="136" customFormat="1" ht="45.75" customHeight="1">
      <c r="A278" s="426"/>
      <c r="B278" s="398"/>
      <c r="C278" s="392"/>
      <c r="D278" s="392"/>
      <c r="E278" s="395"/>
      <c r="F278" s="395"/>
      <c r="G278" s="314" t="s">
        <v>142</v>
      </c>
      <c r="H278" s="314" t="s">
        <v>2</v>
      </c>
      <c r="I278" s="314">
        <v>14.7</v>
      </c>
      <c r="J278" s="315"/>
      <c r="K278" s="315"/>
      <c r="L278" s="180"/>
    </row>
    <row r="279" spans="1:12" s="140" customFormat="1" ht="31.5" customHeight="1">
      <c r="A279" s="426"/>
      <c r="B279" s="398"/>
      <c r="C279" s="392"/>
      <c r="D279" s="392"/>
      <c r="E279" s="395"/>
      <c r="F279" s="395"/>
      <c r="G279" s="314" t="s">
        <v>192</v>
      </c>
      <c r="H279" s="314" t="s">
        <v>37</v>
      </c>
      <c r="I279" s="314">
        <v>223.2</v>
      </c>
      <c r="J279" s="315"/>
      <c r="K279" s="315"/>
      <c r="L279" s="180"/>
    </row>
    <row r="280" spans="1:12" s="140" customFormat="1" ht="14.25" customHeight="1">
      <c r="A280" s="392">
        <v>84</v>
      </c>
      <c r="B280" s="398" t="s">
        <v>301</v>
      </c>
      <c r="C280" s="392" t="s">
        <v>49</v>
      </c>
      <c r="D280" s="392">
        <v>7.08</v>
      </c>
      <c r="E280" s="395"/>
      <c r="F280" s="395"/>
      <c r="G280" s="314" t="s">
        <v>239</v>
      </c>
      <c r="H280" s="314" t="s">
        <v>30</v>
      </c>
      <c r="I280" s="314">
        <v>26.442</v>
      </c>
      <c r="J280" s="315"/>
      <c r="K280" s="315"/>
      <c r="L280" s="180"/>
    </row>
    <row r="281" spans="1:12" s="140" customFormat="1" ht="29.25" customHeight="1">
      <c r="A281" s="392"/>
      <c r="B281" s="398"/>
      <c r="C281" s="392"/>
      <c r="D281" s="392"/>
      <c r="E281" s="395"/>
      <c r="F281" s="395"/>
      <c r="G281" s="314" t="s">
        <v>240</v>
      </c>
      <c r="H281" s="314" t="s">
        <v>37</v>
      </c>
      <c r="I281" s="314">
        <v>1416</v>
      </c>
      <c r="J281" s="315"/>
      <c r="K281" s="315"/>
      <c r="L281" s="180"/>
    </row>
    <row r="282" spans="1:129" s="156" customFormat="1" ht="77.25" customHeight="1">
      <c r="A282" s="392"/>
      <c r="B282" s="398"/>
      <c r="C282" s="392"/>
      <c r="D282" s="392"/>
      <c r="E282" s="395"/>
      <c r="F282" s="395"/>
      <c r="G282" s="314" t="s">
        <v>192</v>
      </c>
      <c r="H282" s="314" t="s">
        <v>37</v>
      </c>
      <c r="I282" s="314">
        <v>283.2</v>
      </c>
      <c r="J282" s="315"/>
      <c r="K282" s="315"/>
      <c r="L282" s="180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</row>
    <row r="283" spans="1:129" s="156" customFormat="1" ht="28.5" customHeight="1">
      <c r="A283" s="428">
        <v>85</v>
      </c>
      <c r="B283" s="398" t="s">
        <v>302</v>
      </c>
      <c r="C283" s="398" t="s">
        <v>49</v>
      </c>
      <c r="D283" s="392">
        <v>6.4601</v>
      </c>
      <c r="E283" s="395"/>
      <c r="F283" s="395"/>
      <c r="G283" s="314" t="s">
        <v>239</v>
      </c>
      <c r="H283" s="314" t="s">
        <v>30</v>
      </c>
      <c r="I283" s="314">
        <v>5.684888</v>
      </c>
      <c r="J283" s="315"/>
      <c r="K283" s="315"/>
      <c r="L283" s="180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</row>
    <row r="284" spans="1:126" s="158" customFormat="1" ht="51.75" customHeight="1">
      <c r="A284" s="428"/>
      <c r="B284" s="398"/>
      <c r="C284" s="398"/>
      <c r="D284" s="392"/>
      <c r="E284" s="395"/>
      <c r="F284" s="395"/>
      <c r="G284" s="314" t="s">
        <v>303</v>
      </c>
      <c r="H284" s="314" t="s">
        <v>37</v>
      </c>
      <c r="I284" s="314">
        <v>406.9863</v>
      </c>
      <c r="J284" s="315"/>
      <c r="K284" s="197"/>
      <c r="L284" s="180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  <c r="AY284" s="157"/>
      <c r="AZ284" s="157"/>
      <c r="BA284" s="157"/>
      <c r="BB284" s="157"/>
      <c r="BC284" s="157"/>
      <c r="BD284" s="157"/>
      <c r="BE284" s="157"/>
      <c r="BF284" s="157"/>
      <c r="BG284" s="157"/>
      <c r="BH284" s="157"/>
      <c r="BI284" s="157"/>
      <c r="BJ284" s="157"/>
      <c r="BK284" s="157"/>
      <c r="BL284" s="157"/>
      <c r="BM284" s="157"/>
      <c r="BN284" s="157"/>
      <c r="BO284" s="157"/>
      <c r="BP284" s="157"/>
      <c r="BQ284" s="157"/>
      <c r="BR284" s="157"/>
      <c r="BS284" s="157"/>
      <c r="BT284" s="157"/>
      <c r="BU284" s="157"/>
      <c r="BV284" s="157"/>
      <c r="BW284" s="157"/>
      <c r="BX284" s="157"/>
      <c r="BY284" s="157"/>
      <c r="BZ284" s="157"/>
      <c r="CA284" s="157"/>
      <c r="CB284" s="157"/>
      <c r="CC284" s="157"/>
      <c r="CD284" s="157"/>
      <c r="CE284" s="157"/>
      <c r="CF284" s="157"/>
      <c r="CG284" s="157"/>
      <c r="CH284" s="157"/>
      <c r="CI284" s="157"/>
      <c r="CJ284" s="157"/>
      <c r="CK284" s="157"/>
      <c r="CL284" s="157"/>
      <c r="CM284" s="157"/>
      <c r="CN284" s="157"/>
      <c r="CO284" s="157"/>
      <c r="CP284" s="157"/>
      <c r="CQ284" s="157"/>
      <c r="CR284" s="157"/>
      <c r="CS284" s="157"/>
      <c r="CT284" s="157"/>
      <c r="CU284" s="157"/>
      <c r="CV284" s="157"/>
      <c r="CW284" s="157"/>
      <c r="CX284" s="157"/>
      <c r="CY284" s="157"/>
      <c r="CZ284" s="157"/>
      <c r="DA284" s="157"/>
      <c r="DB284" s="157"/>
      <c r="DC284" s="157"/>
      <c r="DD284" s="157"/>
      <c r="DE284" s="157"/>
      <c r="DF284" s="157"/>
      <c r="DG284" s="157"/>
      <c r="DH284" s="157"/>
      <c r="DI284" s="157"/>
      <c r="DJ284" s="157"/>
      <c r="DK284" s="157"/>
      <c r="DL284" s="157"/>
      <c r="DM284" s="157"/>
      <c r="DN284" s="157"/>
      <c r="DO284" s="157"/>
      <c r="DP284" s="157"/>
      <c r="DQ284" s="157"/>
      <c r="DR284" s="157"/>
      <c r="DS284" s="157"/>
      <c r="DT284" s="157"/>
      <c r="DU284" s="157"/>
      <c r="DV284" s="157"/>
    </row>
    <row r="285" spans="1:12" s="7" customFormat="1" ht="18.75" customHeight="1">
      <c r="A285" s="409">
        <v>86</v>
      </c>
      <c r="B285" s="398" t="s">
        <v>304</v>
      </c>
      <c r="C285" s="407" t="s">
        <v>49</v>
      </c>
      <c r="D285" s="392">
        <v>12.1387</v>
      </c>
      <c r="E285" s="405"/>
      <c r="F285" s="405"/>
      <c r="G285" s="314" t="s">
        <v>239</v>
      </c>
      <c r="H285" s="195" t="s">
        <v>30</v>
      </c>
      <c r="I285" s="195">
        <v>10.68206</v>
      </c>
      <c r="J285" s="197"/>
      <c r="K285" s="315"/>
      <c r="L285" s="324"/>
    </row>
    <row r="286" spans="1:12" s="160" customFormat="1" ht="24.75" customHeight="1">
      <c r="A286" s="409"/>
      <c r="B286" s="398"/>
      <c r="C286" s="407"/>
      <c r="D286" s="392"/>
      <c r="E286" s="405"/>
      <c r="F286" s="405"/>
      <c r="G286" s="314" t="s">
        <v>305</v>
      </c>
      <c r="H286" s="314" t="s">
        <v>37</v>
      </c>
      <c r="I286" s="314">
        <v>485.548</v>
      </c>
      <c r="J286" s="315"/>
      <c r="K286" s="315"/>
      <c r="L286" s="180"/>
    </row>
    <row r="287" spans="1:12" s="7" customFormat="1" ht="27" customHeight="1">
      <c r="A287" s="428">
        <v>87</v>
      </c>
      <c r="B287" s="398" t="s">
        <v>306</v>
      </c>
      <c r="C287" s="392" t="s">
        <v>49</v>
      </c>
      <c r="D287" s="407">
        <v>1.2267</v>
      </c>
      <c r="E287" s="395"/>
      <c r="F287" s="395"/>
      <c r="G287" s="195" t="s">
        <v>307</v>
      </c>
      <c r="H287" s="314" t="s">
        <v>30</v>
      </c>
      <c r="I287" s="314">
        <v>137.3904</v>
      </c>
      <c r="J287" s="315"/>
      <c r="K287" s="315"/>
      <c r="L287" s="325"/>
    </row>
    <row r="288" spans="1:12" s="7" customFormat="1" ht="44.25" customHeight="1">
      <c r="A288" s="428"/>
      <c r="B288" s="398"/>
      <c r="C288" s="392"/>
      <c r="D288" s="407"/>
      <c r="E288" s="395"/>
      <c r="F288" s="395"/>
      <c r="G288" s="314" t="s">
        <v>308</v>
      </c>
      <c r="H288" s="314" t="s">
        <v>43</v>
      </c>
      <c r="I288" s="314">
        <v>5</v>
      </c>
      <c r="J288" s="315"/>
      <c r="K288" s="315"/>
      <c r="L288" s="180"/>
    </row>
    <row r="289" spans="1:12" s="137" customFormat="1" ht="66" customHeight="1">
      <c r="A289" s="428">
        <v>88</v>
      </c>
      <c r="B289" s="398" t="s">
        <v>309</v>
      </c>
      <c r="C289" s="392" t="s">
        <v>49</v>
      </c>
      <c r="D289" s="392">
        <v>0.7785</v>
      </c>
      <c r="E289" s="395"/>
      <c r="F289" s="395"/>
      <c r="G289" s="314" t="s">
        <v>164</v>
      </c>
      <c r="H289" s="314" t="s">
        <v>44</v>
      </c>
      <c r="I289" s="314">
        <v>0.03864</v>
      </c>
      <c r="J289" s="315"/>
      <c r="K289" s="315"/>
      <c r="L289" s="180"/>
    </row>
    <row r="290" spans="1:12" s="132" customFormat="1" ht="69.75" customHeight="1">
      <c r="A290" s="428"/>
      <c r="B290" s="398"/>
      <c r="C290" s="392"/>
      <c r="D290" s="392"/>
      <c r="E290" s="395"/>
      <c r="F290" s="395"/>
      <c r="G290" s="314" t="s">
        <v>310</v>
      </c>
      <c r="H290" s="314" t="s">
        <v>107</v>
      </c>
      <c r="I290" s="314">
        <v>0.652</v>
      </c>
      <c r="J290" s="315"/>
      <c r="K290" s="315"/>
      <c r="L290" s="180"/>
    </row>
    <row r="291" spans="1:12" s="132" customFormat="1" ht="66" customHeight="1">
      <c r="A291" s="428"/>
      <c r="B291" s="398"/>
      <c r="C291" s="392"/>
      <c r="D291" s="392"/>
      <c r="E291" s="395"/>
      <c r="F291" s="395"/>
      <c r="G291" s="314" t="s">
        <v>311</v>
      </c>
      <c r="H291" s="314" t="s">
        <v>107</v>
      </c>
      <c r="I291" s="314">
        <v>0.958</v>
      </c>
      <c r="J291" s="315"/>
      <c r="K291" s="315"/>
      <c r="L291" s="180"/>
    </row>
    <row r="292" spans="1:12" s="137" customFormat="1" ht="55.5" customHeight="1">
      <c r="A292" s="428"/>
      <c r="B292" s="398"/>
      <c r="C292" s="392"/>
      <c r="D292" s="392"/>
      <c r="E292" s="395"/>
      <c r="F292" s="395"/>
      <c r="G292" s="314" t="s">
        <v>312</v>
      </c>
      <c r="H292" s="314" t="s">
        <v>107</v>
      </c>
      <c r="I292" s="314">
        <v>0.985</v>
      </c>
      <c r="J292" s="315"/>
      <c r="K292" s="315"/>
      <c r="L292" s="180"/>
    </row>
    <row r="293" spans="1:12" s="7" customFormat="1" ht="62.25" customHeight="1">
      <c r="A293" s="428"/>
      <c r="B293" s="398"/>
      <c r="C293" s="392"/>
      <c r="D293" s="392"/>
      <c r="E293" s="395"/>
      <c r="F293" s="395"/>
      <c r="G293" s="314" t="s">
        <v>179</v>
      </c>
      <c r="H293" s="314" t="s">
        <v>2</v>
      </c>
      <c r="I293" s="314">
        <v>4.1538</v>
      </c>
      <c r="J293" s="315"/>
      <c r="K293" s="315"/>
      <c r="L293" s="180"/>
    </row>
    <row r="294" spans="1:12" s="7" customFormat="1" ht="62.25" customHeight="1">
      <c r="A294" s="426">
        <v>89</v>
      </c>
      <c r="B294" s="398" t="s">
        <v>313</v>
      </c>
      <c r="C294" s="392" t="s">
        <v>49</v>
      </c>
      <c r="D294" s="392">
        <v>0.1001</v>
      </c>
      <c r="E294" s="395"/>
      <c r="F294" s="395"/>
      <c r="G294" s="314" t="s">
        <v>314</v>
      </c>
      <c r="H294" s="314" t="s">
        <v>44</v>
      </c>
      <c r="I294" s="314">
        <v>0.01001</v>
      </c>
      <c r="J294" s="315"/>
      <c r="K294" s="315"/>
      <c r="L294" s="314"/>
    </row>
    <row r="295" spans="1:129" s="156" customFormat="1" ht="51" customHeight="1">
      <c r="A295" s="426"/>
      <c r="B295" s="398"/>
      <c r="C295" s="392"/>
      <c r="D295" s="392"/>
      <c r="E295" s="395"/>
      <c r="F295" s="395"/>
      <c r="G295" s="314" t="s">
        <v>576</v>
      </c>
      <c r="H295" s="314" t="s">
        <v>30</v>
      </c>
      <c r="I295" s="315">
        <v>12</v>
      </c>
      <c r="J295" s="315"/>
      <c r="K295" s="315"/>
      <c r="L295" s="314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</row>
    <row r="296" spans="1:129" s="156" customFormat="1" ht="48" customHeight="1">
      <c r="A296" s="426"/>
      <c r="B296" s="398"/>
      <c r="C296" s="392"/>
      <c r="D296" s="392"/>
      <c r="E296" s="395"/>
      <c r="F296" s="395"/>
      <c r="G296" s="314" t="s">
        <v>315</v>
      </c>
      <c r="H296" s="314" t="s">
        <v>44</v>
      </c>
      <c r="I296" s="314">
        <v>0.001502</v>
      </c>
      <c r="J296" s="315"/>
      <c r="K296" s="315"/>
      <c r="L296" s="314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</row>
    <row r="297" spans="1:126" s="158" customFormat="1" ht="47.25" customHeight="1">
      <c r="A297" s="426"/>
      <c r="B297" s="398"/>
      <c r="C297" s="392"/>
      <c r="D297" s="392"/>
      <c r="E297" s="395"/>
      <c r="F297" s="395"/>
      <c r="G297" s="314" t="s">
        <v>316</v>
      </c>
      <c r="H297" s="314" t="s">
        <v>44</v>
      </c>
      <c r="I297" s="314">
        <v>0.03964</v>
      </c>
      <c r="J297" s="315"/>
      <c r="K297" s="197"/>
      <c r="L297" s="314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7"/>
      <c r="BC297" s="157"/>
      <c r="BD297" s="157"/>
      <c r="BE297" s="157"/>
      <c r="BF297" s="157"/>
      <c r="BG297" s="157"/>
      <c r="BH297" s="157"/>
      <c r="BI297" s="157"/>
      <c r="BJ297" s="157"/>
      <c r="BK297" s="157"/>
      <c r="BL297" s="157"/>
      <c r="BM297" s="157"/>
      <c r="BN297" s="157"/>
      <c r="BO297" s="157"/>
      <c r="BP297" s="157"/>
      <c r="BQ297" s="157"/>
      <c r="BR297" s="157"/>
      <c r="BS297" s="157"/>
      <c r="BT297" s="157"/>
      <c r="BU297" s="157"/>
      <c r="BV297" s="157"/>
      <c r="BW297" s="157"/>
      <c r="BX297" s="157"/>
      <c r="BY297" s="157"/>
      <c r="BZ297" s="157"/>
      <c r="CA297" s="157"/>
      <c r="CB297" s="157"/>
      <c r="CC297" s="157"/>
      <c r="CD297" s="157"/>
      <c r="CE297" s="157"/>
      <c r="CF297" s="157"/>
      <c r="CG297" s="157"/>
      <c r="CH297" s="157"/>
      <c r="CI297" s="157"/>
      <c r="CJ297" s="157"/>
      <c r="CK297" s="157"/>
      <c r="CL297" s="157"/>
      <c r="CM297" s="157"/>
      <c r="CN297" s="157"/>
      <c r="CO297" s="157"/>
      <c r="CP297" s="157"/>
      <c r="CQ297" s="157"/>
      <c r="CR297" s="157"/>
      <c r="CS297" s="157"/>
      <c r="CT297" s="157"/>
      <c r="CU297" s="157"/>
      <c r="CV297" s="157"/>
      <c r="CW297" s="157"/>
      <c r="CX297" s="157"/>
      <c r="CY297" s="157"/>
      <c r="CZ297" s="157"/>
      <c r="DA297" s="157"/>
      <c r="DB297" s="157"/>
      <c r="DC297" s="157"/>
      <c r="DD297" s="157"/>
      <c r="DE297" s="157"/>
      <c r="DF297" s="157"/>
      <c r="DG297" s="157"/>
      <c r="DH297" s="157"/>
      <c r="DI297" s="157"/>
      <c r="DJ297" s="157"/>
      <c r="DK297" s="157"/>
      <c r="DL297" s="157"/>
      <c r="DM297" s="157"/>
      <c r="DN297" s="157"/>
      <c r="DO297" s="157"/>
      <c r="DP297" s="157"/>
      <c r="DQ297" s="157"/>
      <c r="DR297" s="157"/>
      <c r="DS297" s="157"/>
      <c r="DT297" s="157"/>
      <c r="DU297" s="157"/>
      <c r="DV297" s="157"/>
    </row>
    <row r="298" spans="1:12" s="157" customFormat="1" ht="24.75" customHeight="1">
      <c r="A298" s="222">
        <v>90</v>
      </c>
      <c r="B298" s="184" t="s">
        <v>248</v>
      </c>
      <c r="C298" s="195" t="s">
        <v>42</v>
      </c>
      <c r="D298" s="314">
        <v>31.5</v>
      </c>
      <c r="E298" s="197"/>
      <c r="F298" s="197"/>
      <c r="G298" s="314" t="s">
        <v>317</v>
      </c>
      <c r="H298" s="195" t="s">
        <v>43</v>
      </c>
      <c r="I298" s="195">
        <v>34.65</v>
      </c>
      <c r="J298" s="197"/>
      <c r="K298" s="197"/>
      <c r="L298" s="195"/>
    </row>
    <row r="299" spans="1:12" s="308" customFormat="1" ht="40.5" customHeight="1">
      <c r="A299" s="307"/>
      <c r="B299" s="304" t="s">
        <v>120</v>
      </c>
      <c r="C299" s="290"/>
      <c r="D299" s="265"/>
      <c r="E299" s="293"/>
      <c r="F299" s="293"/>
      <c r="G299" s="265"/>
      <c r="H299" s="290"/>
      <c r="I299" s="290"/>
      <c r="J299" s="293"/>
      <c r="K299" s="266"/>
      <c r="L299" s="293"/>
    </row>
    <row r="300" spans="1:12" s="308" customFormat="1" ht="40.5" customHeight="1">
      <c r="A300" s="309"/>
      <c r="B300" s="306" t="s">
        <v>318</v>
      </c>
      <c r="C300" s="267"/>
      <c r="D300" s="295"/>
      <c r="E300" s="276"/>
      <c r="F300" s="276"/>
      <c r="G300" s="295"/>
      <c r="H300" s="267"/>
      <c r="I300" s="267"/>
      <c r="J300" s="276"/>
      <c r="K300" s="276"/>
      <c r="L300" s="267"/>
    </row>
    <row r="301" spans="1:12" s="138" customFormat="1" ht="28.5" customHeight="1">
      <c r="A301" s="223"/>
      <c r="B301" s="220" t="s">
        <v>319</v>
      </c>
      <c r="C301" s="219"/>
      <c r="D301" s="228"/>
      <c r="E301" s="224"/>
      <c r="F301" s="224"/>
      <c r="G301" s="228"/>
      <c r="H301" s="219"/>
      <c r="I301" s="219"/>
      <c r="J301" s="224"/>
      <c r="K301" s="224"/>
      <c r="L301" s="219"/>
    </row>
    <row r="302" spans="1:12" s="121" customFormat="1" ht="60.75" customHeight="1">
      <c r="A302" s="223"/>
      <c r="B302" s="220" t="s">
        <v>320</v>
      </c>
      <c r="C302" s="219"/>
      <c r="D302" s="219"/>
      <c r="E302" s="224"/>
      <c r="F302" s="224"/>
      <c r="G302" s="219"/>
      <c r="H302" s="219"/>
      <c r="I302" s="219"/>
      <c r="J302" s="224"/>
      <c r="K302" s="224"/>
      <c r="L302" s="219"/>
    </row>
    <row r="303" spans="1:12" s="121" customFormat="1" ht="39" customHeight="1">
      <c r="A303" s="216">
        <v>91</v>
      </c>
      <c r="B303" s="184" t="s">
        <v>321</v>
      </c>
      <c r="C303" s="314" t="s">
        <v>49</v>
      </c>
      <c r="D303" s="314">
        <v>2.8465</v>
      </c>
      <c r="E303" s="315"/>
      <c r="F303" s="315"/>
      <c r="G303" s="314" t="s">
        <v>322</v>
      </c>
      <c r="H303" s="314" t="s">
        <v>30</v>
      </c>
      <c r="I303" s="314">
        <v>638.4</v>
      </c>
      <c r="J303" s="315"/>
      <c r="K303" s="315"/>
      <c r="L303" s="315"/>
    </row>
    <row r="304" spans="1:12" s="121" customFormat="1" ht="53.25" customHeight="1">
      <c r="A304" s="216">
        <v>92</v>
      </c>
      <c r="B304" s="184" t="s">
        <v>323</v>
      </c>
      <c r="C304" s="314" t="s">
        <v>2</v>
      </c>
      <c r="D304" s="314">
        <v>28.465</v>
      </c>
      <c r="E304" s="315"/>
      <c r="F304" s="315"/>
      <c r="G304" s="314" t="s">
        <v>324</v>
      </c>
      <c r="H304" s="314" t="s">
        <v>2</v>
      </c>
      <c r="I304" s="314">
        <v>31.3115</v>
      </c>
      <c r="J304" s="315"/>
      <c r="K304" s="315"/>
      <c r="L304" s="315"/>
    </row>
    <row r="305" spans="1:12" s="28" customFormat="1" ht="48" customHeight="1">
      <c r="A305" s="216">
        <v>93</v>
      </c>
      <c r="B305" s="184" t="s">
        <v>325</v>
      </c>
      <c r="C305" s="314" t="s">
        <v>49</v>
      </c>
      <c r="D305" s="314">
        <v>2.8465</v>
      </c>
      <c r="E305" s="315"/>
      <c r="F305" s="315"/>
      <c r="G305" s="314" t="s">
        <v>326</v>
      </c>
      <c r="H305" s="314" t="s">
        <v>2</v>
      </c>
      <c r="I305" s="314">
        <v>8.71029</v>
      </c>
      <c r="J305" s="315"/>
      <c r="K305" s="315"/>
      <c r="L305" s="315"/>
    </row>
    <row r="306" spans="1:12" s="131" customFormat="1" ht="60.75" customHeight="1">
      <c r="A306" s="216">
        <v>94</v>
      </c>
      <c r="B306" s="184" t="s">
        <v>327</v>
      </c>
      <c r="C306" s="314" t="s">
        <v>49</v>
      </c>
      <c r="D306" s="314">
        <v>2.8465</v>
      </c>
      <c r="E306" s="315"/>
      <c r="F306" s="315"/>
      <c r="G306" s="314" t="s">
        <v>328</v>
      </c>
      <c r="H306" s="314" t="s">
        <v>37</v>
      </c>
      <c r="I306" s="314">
        <v>14236.25</v>
      </c>
      <c r="J306" s="315"/>
      <c r="K306" s="315"/>
      <c r="L306" s="315"/>
    </row>
    <row r="307" spans="1:12" s="131" customFormat="1" ht="76.5" customHeight="1">
      <c r="A307" s="426">
        <v>95</v>
      </c>
      <c r="B307" s="398" t="s">
        <v>329</v>
      </c>
      <c r="C307" s="392" t="s">
        <v>49</v>
      </c>
      <c r="D307" s="392">
        <v>2.8465</v>
      </c>
      <c r="E307" s="395"/>
      <c r="F307" s="395"/>
      <c r="G307" s="314" t="s">
        <v>326</v>
      </c>
      <c r="H307" s="314" t="s">
        <v>2</v>
      </c>
      <c r="I307" s="314">
        <v>12.75232</v>
      </c>
      <c r="J307" s="315"/>
      <c r="K307" s="315"/>
      <c r="L307" s="315"/>
    </row>
    <row r="308" spans="1:12" s="131" customFormat="1" ht="44.25" customHeight="1">
      <c r="A308" s="426"/>
      <c r="B308" s="398"/>
      <c r="C308" s="392"/>
      <c r="D308" s="392"/>
      <c r="E308" s="395"/>
      <c r="F308" s="395"/>
      <c r="G308" s="314" t="s">
        <v>330</v>
      </c>
      <c r="H308" s="314" t="s">
        <v>49</v>
      </c>
      <c r="I308" s="314">
        <v>2.8465</v>
      </c>
      <c r="J308" s="315"/>
      <c r="K308" s="315"/>
      <c r="L308" s="315"/>
    </row>
    <row r="309" spans="1:12" s="131" customFormat="1" ht="21.75" customHeight="1">
      <c r="A309" s="426"/>
      <c r="B309" s="398"/>
      <c r="C309" s="392"/>
      <c r="D309" s="392"/>
      <c r="E309" s="395"/>
      <c r="F309" s="395"/>
      <c r="G309" s="314" t="s">
        <v>331</v>
      </c>
      <c r="H309" s="314" t="s">
        <v>37</v>
      </c>
      <c r="I309" s="314">
        <v>4167.276</v>
      </c>
      <c r="J309" s="315"/>
      <c r="K309" s="315"/>
      <c r="L309" s="315"/>
    </row>
    <row r="310" spans="1:12" s="131" customFormat="1" ht="29.25" customHeight="1">
      <c r="A310" s="392">
        <v>96</v>
      </c>
      <c r="B310" s="398" t="s">
        <v>332</v>
      </c>
      <c r="C310" s="392" t="s">
        <v>49</v>
      </c>
      <c r="D310" s="392">
        <v>1.04</v>
      </c>
      <c r="E310" s="395"/>
      <c r="F310" s="395"/>
      <c r="G310" s="314" t="s">
        <v>333</v>
      </c>
      <c r="H310" s="314" t="s">
        <v>30</v>
      </c>
      <c r="I310" s="315">
        <v>114.4</v>
      </c>
      <c r="J310" s="315"/>
      <c r="K310" s="315"/>
      <c r="L310" s="315"/>
    </row>
    <row r="311" spans="1:12" s="131" customFormat="1" ht="27.75" customHeight="1">
      <c r="A311" s="392"/>
      <c r="B311" s="398"/>
      <c r="C311" s="392"/>
      <c r="D311" s="392"/>
      <c r="E311" s="395"/>
      <c r="F311" s="395"/>
      <c r="G311" s="314" t="s">
        <v>263</v>
      </c>
      <c r="H311" s="314" t="s">
        <v>44</v>
      </c>
      <c r="I311" s="314">
        <v>1.7079</v>
      </c>
      <c r="J311" s="315"/>
      <c r="K311" s="315"/>
      <c r="L311" s="315"/>
    </row>
    <row r="312" spans="1:12" s="131" customFormat="1" ht="51.75" customHeight="1">
      <c r="A312" s="392"/>
      <c r="B312" s="398"/>
      <c r="C312" s="392"/>
      <c r="D312" s="392"/>
      <c r="E312" s="395"/>
      <c r="F312" s="395"/>
      <c r="G312" s="314" t="s">
        <v>196</v>
      </c>
      <c r="H312" s="314" t="s">
        <v>44</v>
      </c>
      <c r="I312" s="314">
        <v>0.11386</v>
      </c>
      <c r="J312" s="315"/>
      <c r="K312" s="315"/>
      <c r="L312" s="315"/>
    </row>
    <row r="313" spans="1:12" s="131" customFormat="1" ht="38.25">
      <c r="A313" s="392"/>
      <c r="B313" s="398"/>
      <c r="C313" s="392"/>
      <c r="D313" s="392"/>
      <c r="E313" s="395"/>
      <c r="F313" s="395"/>
      <c r="G313" s="314" t="s">
        <v>197</v>
      </c>
      <c r="H313" s="314" t="s">
        <v>135</v>
      </c>
      <c r="I313" s="314">
        <v>11.38</v>
      </c>
      <c r="J313" s="315"/>
      <c r="K313" s="315"/>
      <c r="L313" s="315"/>
    </row>
    <row r="314" spans="1:12" s="131" customFormat="1" ht="12.75">
      <c r="A314" s="219"/>
      <c r="B314" s="220" t="s">
        <v>334</v>
      </c>
      <c r="C314" s="219"/>
      <c r="D314" s="219"/>
      <c r="E314" s="224"/>
      <c r="F314" s="224"/>
      <c r="G314" s="219"/>
      <c r="H314" s="219"/>
      <c r="I314" s="219"/>
      <c r="J314" s="224"/>
      <c r="K314" s="224"/>
      <c r="L314" s="224"/>
    </row>
    <row r="315" spans="1:12" s="140" customFormat="1" ht="28.5" customHeight="1">
      <c r="A315" s="392">
        <v>97</v>
      </c>
      <c r="B315" s="398" t="s">
        <v>335</v>
      </c>
      <c r="C315" s="392" t="s">
        <v>44</v>
      </c>
      <c r="D315" s="392">
        <v>0.15</v>
      </c>
      <c r="E315" s="395"/>
      <c r="F315" s="395"/>
      <c r="G315" s="314" t="s">
        <v>336</v>
      </c>
      <c r="H315" s="314" t="s">
        <v>43</v>
      </c>
      <c r="I315" s="314">
        <v>0.015</v>
      </c>
      <c r="J315" s="315"/>
      <c r="K315" s="315"/>
      <c r="L315" s="315"/>
    </row>
    <row r="316" spans="1:12" s="140" customFormat="1" ht="32.25" customHeight="1">
      <c r="A316" s="392"/>
      <c r="B316" s="398"/>
      <c r="C316" s="392"/>
      <c r="D316" s="392"/>
      <c r="E316" s="395"/>
      <c r="F316" s="395"/>
      <c r="G316" s="314" t="s">
        <v>337</v>
      </c>
      <c r="H316" s="314" t="s">
        <v>2</v>
      </c>
      <c r="I316" s="314">
        <v>0.015</v>
      </c>
      <c r="J316" s="315"/>
      <c r="K316" s="315"/>
      <c r="L316" s="315"/>
    </row>
    <row r="317" spans="1:12" s="131" customFormat="1" ht="15" customHeight="1">
      <c r="A317" s="392"/>
      <c r="B317" s="398"/>
      <c r="C317" s="392"/>
      <c r="D317" s="392"/>
      <c r="E317" s="395"/>
      <c r="F317" s="395"/>
      <c r="G317" s="314" t="s">
        <v>338</v>
      </c>
      <c r="H317" s="314" t="s">
        <v>44</v>
      </c>
      <c r="I317" s="314">
        <v>0.00285</v>
      </c>
      <c r="J317" s="315"/>
      <c r="K317" s="315"/>
      <c r="L317" s="315"/>
    </row>
    <row r="318" spans="1:12" s="131" customFormat="1" ht="57" customHeight="1">
      <c r="A318" s="392"/>
      <c r="B318" s="398"/>
      <c r="C318" s="392"/>
      <c r="D318" s="392"/>
      <c r="E318" s="395"/>
      <c r="F318" s="395"/>
      <c r="G318" s="314" t="s">
        <v>215</v>
      </c>
      <c r="H318" s="314" t="s">
        <v>44</v>
      </c>
      <c r="I318" s="314">
        <v>0.159</v>
      </c>
      <c r="J318" s="315"/>
      <c r="K318" s="315"/>
      <c r="L318" s="315"/>
    </row>
    <row r="319" spans="1:12" s="131" customFormat="1" ht="51">
      <c r="A319" s="392">
        <v>98</v>
      </c>
      <c r="B319" s="398" t="s">
        <v>339</v>
      </c>
      <c r="C319" s="392" t="s">
        <v>30</v>
      </c>
      <c r="D319" s="392">
        <v>11.56</v>
      </c>
      <c r="E319" s="395"/>
      <c r="F319" s="395"/>
      <c r="G319" s="314" t="s">
        <v>340</v>
      </c>
      <c r="H319" s="314" t="s">
        <v>37</v>
      </c>
      <c r="I319" s="314">
        <v>2.4276</v>
      </c>
      <c r="J319" s="315"/>
      <c r="K319" s="315"/>
      <c r="L319" s="315"/>
    </row>
    <row r="320" spans="1:12" s="131" customFormat="1" ht="12.75">
      <c r="A320" s="392"/>
      <c r="B320" s="398"/>
      <c r="C320" s="392"/>
      <c r="D320" s="392"/>
      <c r="E320" s="395"/>
      <c r="F320" s="395"/>
      <c r="G320" s="314" t="s">
        <v>341</v>
      </c>
      <c r="H320" s="314" t="s">
        <v>37</v>
      </c>
      <c r="I320" s="315">
        <v>0.38</v>
      </c>
      <c r="J320" s="315"/>
      <c r="K320" s="315"/>
      <c r="L320" s="315"/>
    </row>
    <row r="321" spans="1:12" s="131" customFormat="1" ht="38.25">
      <c r="A321" s="392"/>
      <c r="B321" s="398"/>
      <c r="C321" s="392"/>
      <c r="D321" s="392"/>
      <c r="E321" s="395"/>
      <c r="F321" s="395"/>
      <c r="G321" s="314" t="s">
        <v>342</v>
      </c>
      <c r="H321" s="314" t="s">
        <v>44</v>
      </c>
      <c r="I321" s="185">
        <v>0.0096</v>
      </c>
      <c r="J321" s="315"/>
      <c r="K321" s="315"/>
      <c r="L321" s="315"/>
    </row>
    <row r="322" spans="1:12" s="137" customFormat="1" ht="27" customHeight="1">
      <c r="A322" s="392"/>
      <c r="B322" s="398"/>
      <c r="C322" s="392"/>
      <c r="D322" s="392"/>
      <c r="E322" s="395"/>
      <c r="F322" s="395"/>
      <c r="G322" s="314" t="s">
        <v>343</v>
      </c>
      <c r="H322" s="314" t="s">
        <v>37</v>
      </c>
      <c r="I322" s="314">
        <v>16.8776</v>
      </c>
      <c r="J322" s="315"/>
      <c r="K322" s="315"/>
      <c r="L322" s="315"/>
    </row>
    <row r="323" spans="1:12" s="137" customFormat="1" ht="21" customHeight="1">
      <c r="A323" s="392"/>
      <c r="B323" s="398"/>
      <c r="C323" s="392"/>
      <c r="D323" s="392"/>
      <c r="E323" s="395"/>
      <c r="F323" s="395"/>
      <c r="G323" s="314" t="s">
        <v>344</v>
      </c>
      <c r="H323" s="314" t="s">
        <v>30</v>
      </c>
      <c r="I323" s="314">
        <v>15</v>
      </c>
      <c r="J323" s="315"/>
      <c r="K323" s="315"/>
      <c r="L323" s="315"/>
    </row>
    <row r="324" spans="1:12" s="137" customFormat="1" ht="28.5" customHeight="1">
      <c r="A324" s="392"/>
      <c r="B324" s="398"/>
      <c r="C324" s="392"/>
      <c r="D324" s="392"/>
      <c r="E324" s="395"/>
      <c r="F324" s="395"/>
      <c r="G324" s="314" t="s">
        <v>345</v>
      </c>
      <c r="H324" s="314" t="s">
        <v>30</v>
      </c>
      <c r="I324" s="314">
        <v>15</v>
      </c>
      <c r="J324" s="315"/>
      <c r="K324" s="315"/>
      <c r="L324" s="315"/>
    </row>
    <row r="325" spans="1:12" s="137" customFormat="1" ht="39.75" customHeight="1">
      <c r="A325" s="219"/>
      <c r="B325" s="220" t="s">
        <v>346</v>
      </c>
      <c r="C325" s="219"/>
      <c r="D325" s="219"/>
      <c r="E325" s="224"/>
      <c r="F325" s="224"/>
      <c r="G325" s="219"/>
      <c r="H325" s="219"/>
      <c r="I325" s="219"/>
      <c r="J325" s="224"/>
      <c r="K325" s="224"/>
      <c r="L325" s="224"/>
    </row>
    <row r="326" spans="1:12" s="7" customFormat="1" ht="69.75" customHeight="1">
      <c r="A326" s="314">
        <v>99</v>
      </c>
      <c r="B326" s="184" t="s">
        <v>347</v>
      </c>
      <c r="C326" s="314" t="s">
        <v>49</v>
      </c>
      <c r="D326" s="314">
        <v>0.5893</v>
      </c>
      <c r="E326" s="315"/>
      <c r="F326" s="315"/>
      <c r="G326" s="314" t="s">
        <v>348</v>
      </c>
      <c r="H326" s="314" t="s">
        <v>37</v>
      </c>
      <c r="I326" s="314">
        <v>294.65</v>
      </c>
      <c r="J326" s="315"/>
      <c r="K326" s="315"/>
      <c r="L326" s="315"/>
    </row>
    <row r="327" spans="1:12" s="127" customFormat="1" ht="33.75" customHeight="1">
      <c r="A327" s="426">
        <v>100</v>
      </c>
      <c r="B327" s="398" t="s">
        <v>349</v>
      </c>
      <c r="C327" s="392" t="s">
        <v>49</v>
      </c>
      <c r="D327" s="392">
        <v>0.5893</v>
      </c>
      <c r="E327" s="395"/>
      <c r="F327" s="395"/>
      <c r="G327" s="314" t="s">
        <v>350</v>
      </c>
      <c r="H327" s="314" t="s">
        <v>30</v>
      </c>
      <c r="I327" s="314">
        <v>1.84</v>
      </c>
      <c r="J327" s="315"/>
      <c r="K327" s="315"/>
      <c r="L327" s="315"/>
    </row>
    <row r="328" spans="1:129" s="147" customFormat="1" ht="35.25" customHeight="1">
      <c r="A328" s="426"/>
      <c r="B328" s="398"/>
      <c r="C328" s="392"/>
      <c r="D328" s="392"/>
      <c r="E328" s="395"/>
      <c r="F328" s="395"/>
      <c r="G328" s="314" t="s">
        <v>351</v>
      </c>
      <c r="H328" s="314" t="s">
        <v>30</v>
      </c>
      <c r="I328" s="314">
        <v>57.09</v>
      </c>
      <c r="J328" s="315"/>
      <c r="K328" s="315"/>
      <c r="L328" s="315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  <c r="BU328" s="146"/>
      <c r="BV328" s="146"/>
      <c r="BW328" s="146"/>
      <c r="BX328" s="146"/>
      <c r="BY328" s="146"/>
      <c r="BZ328" s="146"/>
      <c r="CA328" s="146"/>
      <c r="CB328" s="146"/>
      <c r="CC328" s="146"/>
      <c r="CD328" s="146"/>
      <c r="CE328" s="146"/>
      <c r="CF328" s="146"/>
      <c r="CG328" s="146"/>
      <c r="CH328" s="146"/>
      <c r="CI328" s="146"/>
      <c r="CJ328" s="146"/>
      <c r="CK328" s="146"/>
      <c r="CL328" s="146"/>
      <c r="CM328" s="146"/>
      <c r="CN328" s="146"/>
      <c r="CO328" s="146"/>
      <c r="CP328" s="146"/>
      <c r="CQ328" s="146"/>
      <c r="CR328" s="146"/>
      <c r="CS328" s="146"/>
      <c r="CT328" s="146"/>
      <c r="CU328" s="146"/>
      <c r="CV328" s="146"/>
      <c r="CW328" s="146"/>
      <c r="CX328" s="146"/>
      <c r="CY328" s="146"/>
      <c r="CZ328" s="146"/>
      <c r="DA328" s="146"/>
      <c r="DB328" s="146"/>
      <c r="DC328" s="146"/>
      <c r="DD328" s="146"/>
      <c r="DE328" s="146"/>
      <c r="DF328" s="146"/>
      <c r="DG328" s="146"/>
      <c r="DH328" s="146"/>
      <c r="DI328" s="146"/>
      <c r="DJ328" s="146"/>
      <c r="DK328" s="146"/>
      <c r="DL328" s="146"/>
      <c r="DM328" s="146"/>
      <c r="DN328" s="146"/>
      <c r="DO328" s="146"/>
      <c r="DP328" s="146"/>
      <c r="DQ328" s="146"/>
      <c r="DR328" s="146"/>
      <c r="DS328" s="146"/>
      <c r="DT328" s="146"/>
      <c r="DU328" s="146"/>
      <c r="DV328" s="146"/>
      <c r="DW328" s="146"/>
      <c r="DX328" s="146"/>
      <c r="DY328" s="146"/>
    </row>
    <row r="329" spans="1:126" s="120" customFormat="1" ht="66.75" customHeight="1">
      <c r="A329" s="216">
        <v>101</v>
      </c>
      <c r="B329" s="184" t="s">
        <v>66</v>
      </c>
      <c r="C329" s="184" t="s">
        <v>44</v>
      </c>
      <c r="D329" s="227">
        <v>0.045376</v>
      </c>
      <c r="E329" s="315"/>
      <c r="F329" s="315"/>
      <c r="G329" s="314" t="s">
        <v>67</v>
      </c>
      <c r="H329" s="314" t="s">
        <v>44</v>
      </c>
      <c r="I329" s="314">
        <v>0.0495</v>
      </c>
      <c r="J329" s="315"/>
      <c r="K329" s="197"/>
      <c r="L329" s="315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19"/>
      <c r="BU329" s="119"/>
      <c r="BV329" s="119"/>
      <c r="BW329" s="119"/>
      <c r="BX329" s="119"/>
      <c r="BY329" s="119"/>
      <c r="BZ329" s="119"/>
      <c r="CA329" s="119"/>
      <c r="CB329" s="119"/>
      <c r="CC329" s="119"/>
      <c r="CD329" s="119"/>
      <c r="CE329" s="119"/>
      <c r="CF329" s="119"/>
      <c r="CG329" s="119"/>
      <c r="CH329" s="119"/>
      <c r="CI329" s="119"/>
      <c r="CJ329" s="119"/>
      <c r="CK329" s="119"/>
      <c r="CL329" s="119"/>
      <c r="CM329" s="119"/>
      <c r="CN329" s="119"/>
      <c r="CO329" s="119"/>
      <c r="CP329" s="119"/>
      <c r="CQ329" s="119"/>
      <c r="CR329" s="119"/>
      <c r="CS329" s="119"/>
      <c r="CT329" s="119"/>
      <c r="CU329" s="119"/>
      <c r="CV329" s="119"/>
      <c r="CW329" s="119"/>
      <c r="CX329" s="119"/>
      <c r="CY329" s="119"/>
      <c r="CZ329" s="119"/>
      <c r="DA329" s="119"/>
      <c r="DB329" s="119"/>
      <c r="DC329" s="119"/>
      <c r="DD329" s="119"/>
      <c r="DE329" s="119"/>
      <c r="DF329" s="119"/>
      <c r="DG329" s="119"/>
      <c r="DH329" s="119"/>
      <c r="DI329" s="119"/>
      <c r="DJ329" s="119"/>
      <c r="DK329" s="119"/>
      <c r="DL329" s="119"/>
      <c r="DM329" s="119"/>
      <c r="DN329" s="119"/>
      <c r="DO329" s="119"/>
      <c r="DP329" s="119"/>
      <c r="DQ329" s="119"/>
      <c r="DR329" s="119"/>
      <c r="DS329" s="119"/>
      <c r="DT329" s="119"/>
      <c r="DU329" s="119"/>
      <c r="DV329" s="119"/>
    </row>
    <row r="330" spans="1:12" s="137" customFormat="1" ht="53.25" customHeight="1">
      <c r="A330" s="429">
        <v>102</v>
      </c>
      <c r="B330" s="398" t="s">
        <v>325</v>
      </c>
      <c r="C330" s="407" t="s">
        <v>49</v>
      </c>
      <c r="D330" s="397">
        <v>6.51</v>
      </c>
      <c r="E330" s="405"/>
      <c r="F330" s="405"/>
      <c r="G330" s="315" t="s">
        <v>352</v>
      </c>
      <c r="H330" s="197" t="s">
        <v>2</v>
      </c>
      <c r="I330" s="202">
        <v>1.8033</v>
      </c>
      <c r="J330" s="197"/>
      <c r="K330" s="315"/>
      <c r="L330" s="197"/>
    </row>
    <row r="331" spans="1:12" s="132" customFormat="1" ht="51" customHeight="1">
      <c r="A331" s="429"/>
      <c r="B331" s="398"/>
      <c r="C331" s="407"/>
      <c r="D331" s="397"/>
      <c r="E331" s="405"/>
      <c r="F331" s="405"/>
      <c r="G331" s="315" t="s">
        <v>353</v>
      </c>
      <c r="H331" s="315" t="s">
        <v>49</v>
      </c>
      <c r="I331" s="185">
        <v>0.5893</v>
      </c>
      <c r="J331" s="315"/>
      <c r="K331" s="315"/>
      <c r="L331" s="315"/>
    </row>
    <row r="332" spans="1:12" s="132" customFormat="1" ht="48" customHeight="1">
      <c r="A332" s="429"/>
      <c r="B332" s="398"/>
      <c r="C332" s="407"/>
      <c r="D332" s="397"/>
      <c r="E332" s="405"/>
      <c r="F332" s="405"/>
      <c r="G332" s="197" t="s">
        <v>331</v>
      </c>
      <c r="H332" s="315" t="s">
        <v>37</v>
      </c>
      <c r="I332" s="186">
        <v>431.148</v>
      </c>
      <c r="J332" s="315"/>
      <c r="K332" s="315"/>
      <c r="L332" s="315"/>
    </row>
    <row r="333" spans="1:12" s="137" customFormat="1" ht="38.25" customHeight="1">
      <c r="A333" s="426">
        <v>103</v>
      </c>
      <c r="B333" s="398" t="s">
        <v>332</v>
      </c>
      <c r="C333" s="392" t="s">
        <v>49</v>
      </c>
      <c r="D333" s="397">
        <v>0.5893</v>
      </c>
      <c r="E333" s="395"/>
      <c r="F333" s="395"/>
      <c r="G333" s="315" t="s">
        <v>333</v>
      </c>
      <c r="H333" s="315" t="s">
        <v>30</v>
      </c>
      <c r="I333" s="185">
        <v>683</v>
      </c>
      <c r="J333" s="315"/>
      <c r="K333" s="315"/>
      <c r="L333" s="315"/>
    </row>
    <row r="334" spans="1:12" s="7" customFormat="1" ht="16.5" customHeight="1">
      <c r="A334" s="426"/>
      <c r="B334" s="398"/>
      <c r="C334" s="392"/>
      <c r="D334" s="397"/>
      <c r="E334" s="395"/>
      <c r="F334" s="395"/>
      <c r="G334" s="315" t="s">
        <v>263</v>
      </c>
      <c r="H334" s="315" t="s">
        <v>44</v>
      </c>
      <c r="I334" s="185">
        <v>0.3536</v>
      </c>
      <c r="J334" s="315"/>
      <c r="K334" s="315"/>
      <c r="L334" s="315"/>
    </row>
    <row r="335" spans="1:12" s="132" customFormat="1" ht="46.5" customHeight="1">
      <c r="A335" s="426"/>
      <c r="B335" s="398"/>
      <c r="C335" s="392"/>
      <c r="D335" s="397"/>
      <c r="E335" s="395"/>
      <c r="F335" s="395"/>
      <c r="G335" s="315" t="s">
        <v>196</v>
      </c>
      <c r="H335" s="315" t="s">
        <v>44</v>
      </c>
      <c r="I335" s="185">
        <v>0.0236</v>
      </c>
      <c r="J335" s="315"/>
      <c r="K335" s="315"/>
      <c r="L335" s="315"/>
    </row>
    <row r="336" spans="1:12" s="132" customFormat="1" ht="27" customHeight="1">
      <c r="A336" s="426"/>
      <c r="B336" s="398"/>
      <c r="C336" s="392"/>
      <c r="D336" s="397"/>
      <c r="E336" s="395"/>
      <c r="F336" s="395"/>
      <c r="G336" s="315" t="s">
        <v>197</v>
      </c>
      <c r="H336" s="315" t="s">
        <v>135</v>
      </c>
      <c r="I336" s="185">
        <v>2.3572</v>
      </c>
      <c r="J336" s="315"/>
      <c r="K336" s="315"/>
      <c r="L336" s="315"/>
    </row>
    <row r="337" spans="1:12" s="132" customFormat="1" ht="51.75" customHeight="1">
      <c r="A337" s="223"/>
      <c r="B337" s="220" t="s">
        <v>354</v>
      </c>
      <c r="C337" s="219"/>
      <c r="D337" s="221"/>
      <c r="E337" s="224"/>
      <c r="F337" s="224"/>
      <c r="G337" s="224"/>
      <c r="H337" s="224"/>
      <c r="I337" s="221"/>
      <c r="J337" s="224"/>
      <c r="K337" s="224"/>
      <c r="L337" s="224"/>
    </row>
    <row r="338" spans="1:12" s="132" customFormat="1" ht="75.75" customHeight="1">
      <c r="A338" s="216">
        <v>104</v>
      </c>
      <c r="B338" s="184" t="s">
        <v>355</v>
      </c>
      <c r="C338" s="314" t="s">
        <v>49</v>
      </c>
      <c r="D338" s="185">
        <v>5.4836</v>
      </c>
      <c r="E338" s="315"/>
      <c r="F338" s="315"/>
      <c r="G338" s="315" t="s">
        <v>348</v>
      </c>
      <c r="H338" s="315" t="s">
        <v>37</v>
      </c>
      <c r="I338" s="184">
        <v>2741.8</v>
      </c>
      <c r="J338" s="315"/>
      <c r="K338" s="315"/>
      <c r="L338" s="315"/>
    </row>
    <row r="339" spans="1:12" s="132" customFormat="1" ht="75" customHeight="1">
      <c r="A339" s="216">
        <v>105</v>
      </c>
      <c r="B339" s="184" t="s">
        <v>356</v>
      </c>
      <c r="C339" s="314" t="s">
        <v>49</v>
      </c>
      <c r="D339" s="186">
        <v>5.484</v>
      </c>
      <c r="E339" s="315"/>
      <c r="F339" s="315"/>
      <c r="G339" s="315" t="s">
        <v>351</v>
      </c>
      <c r="H339" s="315" t="s">
        <v>30</v>
      </c>
      <c r="I339" s="184">
        <v>548.4</v>
      </c>
      <c r="J339" s="315"/>
      <c r="K339" s="315"/>
      <c r="L339" s="315"/>
    </row>
    <row r="340" spans="1:12" s="132" customFormat="1" ht="54.75" customHeight="1">
      <c r="A340" s="216">
        <v>106</v>
      </c>
      <c r="B340" s="184" t="s">
        <v>66</v>
      </c>
      <c r="C340" s="314" t="s">
        <v>44</v>
      </c>
      <c r="D340" s="186">
        <v>0.422</v>
      </c>
      <c r="E340" s="315"/>
      <c r="F340" s="315"/>
      <c r="G340" s="315" t="s">
        <v>67</v>
      </c>
      <c r="H340" s="315" t="s">
        <v>44</v>
      </c>
      <c r="I340" s="185">
        <v>0.4642</v>
      </c>
      <c r="J340" s="315"/>
      <c r="K340" s="315"/>
      <c r="L340" s="315"/>
    </row>
    <row r="341" spans="1:12" s="136" customFormat="1" ht="75.75" customHeight="1">
      <c r="A341" s="426">
        <v>107</v>
      </c>
      <c r="B341" s="398" t="s">
        <v>325</v>
      </c>
      <c r="C341" s="392" t="s">
        <v>49</v>
      </c>
      <c r="D341" s="427">
        <v>5.484</v>
      </c>
      <c r="E341" s="395"/>
      <c r="F341" s="395"/>
      <c r="G341" s="315" t="s">
        <v>326</v>
      </c>
      <c r="H341" s="315" t="s">
        <v>2</v>
      </c>
      <c r="I341" s="185">
        <v>16.781</v>
      </c>
      <c r="J341" s="315"/>
      <c r="K341" s="315"/>
      <c r="L341" s="315"/>
    </row>
    <row r="342" spans="1:12" s="131" customFormat="1" ht="28.5" customHeight="1">
      <c r="A342" s="426"/>
      <c r="B342" s="398"/>
      <c r="C342" s="392"/>
      <c r="D342" s="427"/>
      <c r="E342" s="395"/>
      <c r="F342" s="395"/>
      <c r="G342" s="315" t="s">
        <v>357</v>
      </c>
      <c r="H342" s="315" t="s">
        <v>49</v>
      </c>
      <c r="I342" s="185">
        <v>5.4836</v>
      </c>
      <c r="J342" s="315"/>
      <c r="K342" s="315"/>
      <c r="L342" s="315"/>
    </row>
    <row r="343" spans="1:12" s="131" customFormat="1" ht="22.5" customHeight="1">
      <c r="A343" s="426"/>
      <c r="B343" s="398"/>
      <c r="C343" s="392"/>
      <c r="D343" s="427"/>
      <c r="E343" s="395"/>
      <c r="F343" s="395"/>
      <c r="G343" s="315" t="s">
        <v>331</v>
      </c>
      <c r="H343" s="315" t="s">
        <v>37</v>
      </c>
      <c r="I343" s="186">
        <v>8027.99</v>
      </c>
      <c r="J343" s="315"/>
      <c r="K343" s="315"/>
      <c r="L343" s="315"/>
    </row>
    <row r="344" spans="1:12" s="131" customFormat="1" ht="24" customHeight="1">
      <c r="A344" s="426">
        <v>108</v>
      </c>
      <c r="B344" s="398" t="s">
        <v>358</v>
      </c>
      <c r="C344" s="392" t="s">
        <v>49</v>
      </c>
      <c r="D344" s="427">
        <v>2.186</v>
      </c>
      <c r="E344" s="395"/>
      <c r="F344" s="395"/>
      <c r="G344" s="315" t="s">
        <v>289</v>
      </c>
      <c r="H344" s="315" t="s">
        <v>37</v>
      </c>
      <c r="I344" s="186">
        <v>8027.99</v>
      </c>
      <c r="J344" s="315"/>
      <c r="K344" s="315"/>
      <c r="L344" s="315"/>
    </row>
    <row r="345" spans="1:12" s="131" customFormat="1" ht="54" customHeight="1">
      <c r="A345" s="426"/>
      <c r="B345" s="398"/>
      <c r="C345" s="392"/>
      <c r="D345" s="427"/>
      <c r="E345" s="395"/>
      <c r="F345" s="395"/>
      <c r="G345" s="315" t="s">
        <v>196</v>
      </c>
      <c r="H345" s="315" t="s">
        <v>44</v>
      </c>
      <c r="I345" s="185">
        <f>0.219344</f>
        <v>0.2193</v>
      </c>
      <c r="J345" s="315"/>
      <c r="K345" s="315"/>
      <c r="L345" s="315"/>
    </row>
    <row r="346" spans="1:12" s="131" customFormat="1" ht="40.5" customHeight="1">
      <c r="A346" s="426"/>
      <c r="B346" s="398"/>
      <c r="C346" s="392"/>
      <c r="D346" s="427"/>
      <c r="E346" s="395"/>
      <c r="F346" s="395"/>
      <c r="G346" s="315" t="s">
        <v>197</v>
      </c>
      <c r="H346" s="315" t="s">
        <v>135</v>
      </c>
      <c r="I346" s="185">
        <v>21.9344</v>
      </c>
      <c r="J346" s="315"/>
      <c r="K346" s="315"/>
      <c r="L346" s="315"/>
    </row>
    <row r="347" spans="1:12" s="137" customFormat="1" ht="45.75" customHeight="1">
      <c r="A347" s="426"/>
      <c r="B347" s="398"/>
      <c r="C347" s="392"/>
      <c r="D347" s="427"/>
      <c r="E347" s="395"/>
      <c r="F347" s="395"/>
      <c r="G347" s="315" t="s">
        <v>359</v>
      </c>
      <c r="H347" s="315" t="s">
        <v>30</v>
      </c>
      <c r="I347" s="315">
        <v>24.01</v>
      </c>
      <c r="J347" s="315"/>
      <c r="K347" s="315"/>
      <c r="L347" s="315"/>
    </row>
    <row r="348" spans="1:12" s="137" customFormat="1" ht="48" customHeight="1">
      <c r="A348" s="426"/>
      <c r="B348" s="398"/>
      <c r="C348" s="392"/>
      <c r="D348" s="427"/>
      <c r="E348" s="395"/>
      <c r="F348" s="395"/>
      <c r="G348" s="315" t="s">
        <v>360</v>
      </c>
      <c r="H348" s="315" t="s">
        <v>30</v>
      </c>
      <c r="I348" s="315">
        <v>75.72</v>
      </c>
      <c r="J348" s="315"/>
      <c r="K348" s="315"/>
      <c r="L348" s="315"/>
    </row>
    <row r="349" spans="1:12" s="137" customFormat="1" ht="35.25" customHeight="1">
      <c r="A349" s="426"/>
      <c r="B349" s="398"/>
      <c r="C349" s="392"/>
      <c r="D349" s="427"/>
      <c r="E349" s="395"/>
      <c r="F349" s="395"/>
      <c r="G349" s="315" t="s">
        <v>361</v>
      </c>
      <c r="H349" s="315" t="s">
        <v>30</v>
      </c>
      <c r="I349" s="225">
        <v>121</v>
      </c>
      <c r="J349" s="315"/>
      <c r="K349" s="315"/>
      <c r="L349" s="315"/>
    </row>
    <row r="350" spans="1:12" s="137" customFormat="1" ht="31.5" customHeight="1">
      <c r="A350" s="426"/>
      <c r="B350" s="398"/>
      <c r="C350" s="392"/>
      <c r="D350" s="427"/>
      <c r="E350" s="395"/>
      <c r="F350" s="395"/>
      <c r="G350" s="315" t="s">
        <v>362</v>
      </c>
      <c r="H350" s="315" t="s">
        <v>30</v>
      </c>
      <c r="I350" s="315">
        <v>6.37</v>
      </c>
      <c r="J350" s="315"/>
      <c r="K350" s="315"/>
      <c r="L350" s="315"/>
    </row>
    <row r="351" spans="1:12" s="7" customFormat="1" ht="31.5" customHeight="1">
      <c r="A351" s="426"/>
      <c r="B351" s="398"/>
      <c r="C351" s="392"/>
      <c r="D351" s="427"/>
      <c r="E351" s="395"/>
      <c r="F351" s="395"/>
      <c r="G351" s="315" t="s">
        <v>363</v>
      </c>
      <c r="H351" s="315" t="s">
        <v>42</v>
      </c>
      <c r="I351" s="184">
        <v>12.1</v>
      </c>
      <c r="J351" s="315"/>
      <c r="K351" s="315"/>
      <c r="L351" s="315"/>
    </row>
    <row r="352" spans="1:12" s="142" customFormat="1" ht="39" customHeight="1">
      <c r="A352" s="219"/>
      <c r="B352" s="220" t="s">
        <v>364</v>
      </c>
      <c r="C352" s="219"/>
      <c r="D352" s="229"/>
      <c r="E352" s="224"/>
      <c r="F352" s="224"/>
      <c r="G352" s="224"/>
      <c r="H352" s="224"/>
      <c r="I352" s="224"/>
      <c r="J352" s="224"/>
      <c r="K352" s="224"/>
      <c r="L352" s="224"/>
    </row>
    <row r="353" spans="1:12" s="142" customFormat="1" ht="79.5" customHeight="1">
      <c r="A353" s="314">
        <v>109</v>
      </c>
      <c r="B353" s="184" t="s">
        <v>347</v>
      </c>
      <c r="C353" s="314" t="s">
        <v>49</v>
      </c>
      <c r="D353" s="185">
        <v>0.7553</v>
      </c>
      <c r="E353" s="315"/>
      <c r="F353" s="315"/>
      <c r="G353" s="315" t="s">
        <v>348</v>
      </c>
      <c r="H353" s="315" t="s">
        <v>37</v>
      </c>
      <c r="I353" s="315">
        <v>377.65</v>
      </c>
      <c r="J353" s="315"/>
      <c r="K353" s="315"/>
      <c r="L353" s="315"/>
    </row>
    <row r="354" spans="1:12" s="141" customFormat="1" ht="12.75" customHeight="1" hidden="1">
      <c r="A354" s="314">
        <v>106</v>
      </c>
      <c r="B354" s="184" t="s">
        <v>356</v>
      </c>
      <c r="C354" s="314" t="s">
        <v>49</v>
      </c>
      <c r="D354" s="185">
        <v>0.7553</v>
      </c>
      <c r="E354" s="315"/>
      <c r="F354" s="315"/>
      <c r="G354" s="315" t="s">
        <v>365</v>
      </c>
      <c r="H354" s="315" t="s">
        <v>30</v>
      </c>
      <c r="I354" s="315">
        <v>75.53</v>
      </c>
      <c r="J354" s="315"/>
      <c r="K354" s="315"/>
      <c r="L354" s="315"/>
    </row>
    <row r="355" spans="1:129" s="145" customFormat="1" ht="54.75" customHeight="1">
      <c r="A355" s="314">
        <v>110</v>
      </c>
      <c r="B355" s="184" t="s">
        <v>66</v>
      </c>
      <c r="C355" s="314" t="s">
        <v>44</v>
      </c>
      <c r="D355" s="185">
        <v>0.0582</v>
      </c>
      <c r="E355" s="315"/>
      <c r="F355" s="315"/>
      <c r="G355" s="315" t="s">
        <v>67</v>
      </c>
      <c r="H355" s="315" t="s">
        <v>44</v>
      </c>
      <c r="I355" s="185">
        <v>0.0308</v>
      </c>
      <c r="J355" s="315"/>
      <c r="K355" s="315"/>
      <c r="L355" s="315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  <c r="AQ355" s="144"/>
      <c r="AR355" s="144"/>
      <c r="AS355" s="144"/>
      <c r="AT355" s="144"/>
      <c r="AU355" s="144"/>
      <c r="AV355" s="144"/>
      <c r="AW355" s="144"/>
      <c r="AX355" s="144"/>
      <c r="AY355" s="144"/>
      <c r="AZ355" s="144"/>
      <c r="BA355" s="144"/>
      <c r="BB355" s="144"/>
      <c r="BC355" s="144"/>
      <c r="BD355" s="144"/>
      <c r="BE355" s="144"/>
      <c r="BF355" s="144"/>
      <c r="BG355" s="144"/>
      <c r="BH355" s="144"/>
      <c r="BI355" s="144"/>
      <c r="BJ355" s="144"/>
      <c r="BK355" s="144"/>
      <c r="BL355" s="144"/>
      <c r="BM355" s="144"/>
      <c r="BN355" s="144"/>
      <c r="BO355" s="144"/>
      <c r="BP355" s="144"/>
      <c r="BQ355" s="144"/>
      <c r="BR355" s="144"/>
      <c r="BS355" s="144"/>
      <c r="BT355" s="144"/>
      <c r="BU355" s="144"/>
      <c r="BV355" s="144"/>
      <c r="BW355" s="144"/>
      <c r="BX355" s="144"/>
      <c r="BY355" s="144"/>
      <c r="BZ355" s="144"/>
      <c r="CA355" s="144"/>
      <c r="CB355" s="144"/>
      <c r="CC355" s="144"/>
      <c r="CD355" s="144"/>
      <c r="CE355" s="144"/>
      <c r="CF355" s="144"/>
      <c r="CG355" s="144"/>
      <c r="CH355" s="144"/>
      <c r="CI355" s="144"/>
      <c r="CJ355" s="144"/>
      <c r="CK355" s="144"/>
      <c r="CL355" s="144"/>
      <c r="CM355" s="144"/>
      <c r="CN355" s="144"/>
      <c r="CO355" s="144"/>
      <c r="CP355" s="144"/>
      <c r="CQ355" s="144"/>
      <c r="CR355" s="144"/>
      <c r="CS355" s="144"/>
      <c r="CT355" s="144"/>
      <c r="CU355" s="144"/>
      <c r="CV355" s="144"/>
      <c r="CW355" s="144"/>
      <c r="CX355" s="144"/>
      <c r="CY355" s="144"/>
      <c r="CZ355" s="144"/>
      <c r="DA355" s="144"/>
      <c r="DB355" s="144"/>
      <c r="DC355" s="144"/>
      <c r="DD355" s="144"/>
      <c r="DE355" s="144"/>
      <c r="DF355" s="144"/>
      <c r="DG355" s="144"/>
      <c r="DH355" s="144"/>
      <c r="DI355" s="144"/>
      <c r="DJ355" s="144"/>
      <c r="DK355" s="144"/>
      <c r="DL355" s="144"/>
      <c r="DM355" s="144"/>
      <c r="DN355" s="144"/>
      <c r="DO355" s="144"/>
      <c r="DP355" s="144"/>
      <c r="DQ355" s="144"/>
      <c r="DR355" s="144"/>
      <c r="DS355" s="144"/>
      <c r="DT355" s="144"/>
      <c r="DU355" s="144"/>
      <c r="DV355" s="144"/>
      <c r="DW355" s="144"/>
      <c r="DX355" s="144"/>
      <c r="DY355" s="144"/>
    </row>
    <row r="356" spans="1:129" s="149" customFormat="1" ht="72" customHeight="1">
      <c r="A356" s="428">
        <v>111</v>
      </c>
      <c r="B356" s="398" t="s">
        <v>366</v>
      </c>
      <c r="C356" s="398" t="s">
        <v>49</v>
      </c>
      <c r="D356" s="397">
        <v>0.7553</v>
      </c>
      <c r="E356" s="395"/>
      <c r="F356" s="395"/>
      <c r="G356" s="315" t="s">
        <v>326</v>
      </c>
      <c r="H356" s="315" t="s">
        <v>2</v>
      </c>
      <c r="I356" s="185">
        <v>2.3112</v>
      </c>
      <c r="J356" s="315"/>
      <c r="K356" s="315"/>
      <c r="L356" s="315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  <c r="BZ356" s="148"/>
      <c r="CA356" s="148"/>
      <c r="CB356" s="148"/>
      <c r="CC356" s="148"/>
      <c r="CD356" s="148"/>
      <c r="CE356" s="148"/>
      <c r="CF356" s="148"/>
      <c r="CG356" s="148"/>
      <c r="CH356" s="148"/>
      <c r="CI356" s="148"/>
      <c r="CJ356" s="148"/>
      <c r="CK356" s="148"/>
      <c r="CL356" s="148"/>
      <c r="CM356" s="148"/>
      <c r="CN356" s="148"/>
      <c r="CO356" s="148"/>
      <c r="CP356" s="148"/>
      <c r="CQ356" s="148"/>
      <c r="CR356" s="148"/>
      <c r="CS356" s="148"/>
      <c r="CT356" s="148"/>
      <c r="CU356" s="148"/>
      <c r="CV356" s="148"/>
      <c r="CW356" s="148"/>
      <c r="CX356" s="148"/>
      <c r="CY356" s="148"/>
      <c r="CZ356" s="148"/>
      <c r="DA356" s="148"/>
      <c r="DB356" s="148"/>
      <c r="DC356" s="148"/>
      <c r="DD356" s="148"/>
      <c r="DE356" s="148"/>
      <c r="DF356" s="148"/>
      <c r="DG356" s="148"/>
      <c r="DH356" s="148"/>
      <c r="DI356" s="148"/>
      <c r="DJ356" s="148"/>
      <c r="DK356" s="148"/>
      <c r="DL356" s="148"/>
      <c r="DM356" s="148"/>
      <c r="DN356" s="148"/>
      <c r="DO356" s="148"/>
      <c r="DP356" s="148"/>
      <c r="DQ356" s="148"/>
      <c r="DR356" s="148"/>
      <c r="DS356" s="148"/>
      <c r="DT356" s="148"/>
      <c r="DU356" s="148"/>
      <c r="DV356" s="148"/>
      <c r="DW356" s="148"/>
      <c r="DX356" s="148"/>
      <c r="DY356" s="148"/>
    </row>
    <row r="357" spans="1:126" s="120" customFormat="1" ht="51">
      <c r="A357" s="428"/>
      <c r="B357" s="398"/>
      <c r="C357" s="398"/>
      <c r="D357" s="397"/>
      <c r="E357" s="395"/>
      <c r="F357" s="395"/>
      <c r="G357" s="315" t="s">
        <v>367</v>
      </c>
      <c r="H357" s="315" t="s">
        <v>49</v>
      </c>
      <c r="I357" s="185">
        <v>0.7553</v>
      </c>
      <c r="J357" s="315"/>
      <c r="K357" s="197"/>
      <c r="L357" s="315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  <c r="BS357" s="119"/>
      <c r="BT357" s="119"/>
      <c r="BU357" s="119"/>
      <c r="BV357" s="119"/>
      <c r="BW357" s="119"/>
      <c r="BX357" s="119"/>
      <c r="BY357" s="119"/>
      <c r="BZ357" s="119"/>
      <c r="CA357" s="119"/>
      <c r="CB357" s="119"/>
      <c r="CC357" s="119"/>
      <c r="CD357" s="119"/>
      <c r="CE357" s="119"/>
      <c r="CF357" s="119"/>
      <c r="CG357" s="119"/>
      <c r="CH357" s="119"/>
      <c r="CI357" s="119"/>
      <c r="CJ357" s="119"/>
      <c r="CK357" s="119"/>
      <c r="CL357" s="119"/>
      <c r="CM357" s="119"/>
      <c r="CN357" s="119"/>
      <c r="CO357" s="119"/>
      <c r="CP357" s="119"/>
      <c r="CQ357" s="119"/>
      <c r="CR357" s="119"/>
      <c r="CS357" s="119"/>
      <c r="CT357" s="119"/>
      <c r="CU357" s="119"/>
      <c r="CV357" s="119"/>
      <c r="CW357" s="119"/>
      <c r="CX357" s="119"/>
      <c r="CY357" s="119"/>
      <c r="CZ357" s="119"/>
      <c r="DA357" s="119"/>
      <c r="DB357" s="119"/>
      <c r="DC357" s="119"/>
      <c r="DD357" s="119"/>
      <c r="DE357" s="119"/>
      <c r="DF357" s="119"/>
      <c r="DG357" s="119"/>
      <c r="DH357" s="119"/>
      <c r="DI357" s="119"/>
      <c r="DJ357" s="119"/>
      <c r="DK357" s="119"/>
      <c r="DL357" s="119"/>
      <c r="DM357" s="119"/>
      <c r="DN357" s="119"/>
      <c r="DO357" s="119"/>
      <c r="DP357" s="119"/>
      <c r="DQ357" s="119"/>
      <c r="DR357" s="119"/>
      <c r="DS357" s="119"/>
      <c r="DT357" s="119"/>
      <c r="DU357" s="119"/>
      <c r="DV357" s="119"/>
    </row>
    <row r="358" spans="1:12" s="132" customFormat="1" ht="49.5" customHeight="1">
      <c r="A358" s="428"/>
      <c r="B358" s="398"/>
      <c r="C358" s="398"/>
      <c r="D358" s="397"/>
      <c r="E358" s="395"/>
      <c r="F358" s="395"/>
      <c r="G358" s="315" t="s">
        <v>331</v>
      </c>
      <c r="H358" s="197" t="s">
        <v>37</v>
      </c>
      <c r="I358" s="197">
        <v>8027.99</v>
      </c>
      <c r="J358" s="197"/>
      <c r="K358" s="315"/>
      <c r="L358" s="197"/>
    </row>
    <row r="359" spans="1:12" s="132" customFormat="1" ht="27" customHeight="1">
      <c r="A359" s="428">
        <v>112</v>
      </c>
      <c r="B359" s="398" t="s">
        <v>332</v>
      </c>
      <c r="C359" s="392" t="s">
        <v>49</v>
      </c>
      <c r="D359" s="397">
        <v>0.7553</v>
      </c>
      <c r="E359" s="395"/>
      <c r="F359" s="395"/>
      <c r="G359" s="315" t="s">
        <v>333</v>
      </c>
      <c r="H359" s="315" t="s">
        <v>30</v>
      </c>
      <c r="I359" s="185">
        <v>77.0406</v>
      </c>
      <c r="J359" s="315"/>
      <c r="K359" s="315"/>
      <c r="L359" s="315"/>
    </row>
    <row r="360" spans="1:12" s="132" customFormat="1" ht="21" customHeight="1">
      <c r="A360" s="428"/>
      <c r="B360" s="398"/>
      <c r="C360" s="392"/>
      <c r="D360" s="397"/>
      <c r="E360" s="395"/>
      <c r="F360" s="395"/>
      <c r="G360" s="197" t="s">
        <v>263</v>
      </c>
      <c r="H360" s="315" t="s">
        <v>44</v>
      </c>
      <c r="I360" s="185">
        <v>0.4532</v>
      </c>
      <c r="J360" s="315"/>
      <c r="K360" s="315"/>
      <c r="L360" s="315"/>
    </row>
    <row r="361" spans="1:12" s="132" customFormat="1" ht="41.25" customHeight="1">
      <c r="A361" s="428"/>
      <c r="B361" s="398"/>
      <c r="C361" s="392"/>
      <c r="D361" s="397"/>
      <c r="E361" s="395"/>
      <c r="F361" s="395"/>
      <c r="G361" s="315" t="s">
        <v>196</v>
      </c>
      <c r="H361" s="315" t="s">
        <v>44</v>
      </c>
      <c r="I361" s="185">
        <v>0.0302</v>
      </c>
      <c r="J361" s="315"/>
      <c r="K361" s="315"/>
      <c r="L361" s="315"/>
    </row>
    <row r="362" spans="1:12" s="132" customFormat="1" ht="43.5" customHeight="1">
      <c r="A362" s="428"/>
      <c r="B362" s="398"/>
      <c r="C362" s="392"/>
      <c r="D362" s="397"/>
      <c r="E362" s="395"/>
      <c r="F362" s="395"/>
      <c r="G362" s="315" t="s">
        <v>197</v>
      </c>
      <c r="H362" s="315" t="s">
        <v>135</v>
      </c>
      <c r="I362" s="185">
        <v>3.0212</v>
      </c>
      <c r="J362" s="315"/>
      <c r="K362" s="315"/>
      <c r="L362" s="315"/>
    </row>
    <row r="363" spans="1:12" s="132" customFormat="1" ht="44.25" customHeight="1">
      <c r="A363" s="230"/>
      <c r="B363" s="220" t="s">
        <v>368</v>
      </c>
      <c r="C363" s="219"/>
      <c r="D363" s="221"/>
      <c r="E363" s="224"/>
      <c r="F363" s="224"/>
      <c r="G363" s="224"/>
      <c r="H363" s="224"/>
      <c r="I363" s="221"/>
      <c r="J363" s="224"/>
      <c r="K363" s="224"/>
      <c r="L363" s="224"/>
    </row>
    <row r="364" spans="1:12" s="136" customFormat="1" ht="72.75" customHeight="1">
      <c r="A364" s="225">
        <v>113</v>
      </c>
      <c r="B364" s="184" t="s">
        <v>347</v>
      </c>
      <c r="C364" s="314" t="s">
        <v>49</v>
      </c>
      <c r="D364" s="185">
        <v>1.0738</v>
      </c>
      <c r="E364" s="315"/>
      <c r="F364" s="315"/>
      <c r="G364" s="315" t="s">
        <v>348</v>
      </c>
      <c r="H364" s="315" t="s">
        <v>37</v>
      </c>
      <c r="I364" s="184">
        <v>536.9</v>
      </c>
      <c r="J364" s="315"/>
      <c r="K364" s="315"/>
      <c r="L364" s="315"/>
    </row>
    <row r="365" spans="1:12" s="140" customFormat="1" ht="28.5" customHeight="1">
      <c r="A365" s="225">
        <v>114</v>
      </c>
      <c r="B365" s="184" t="s">
        <v>349</v>
      </c>
      <c r="C365" s="314" t="s">
        <v>49</v>
      </c>
      <c r="D365" s="185">
        <v>1.0738</v>
      </c>
      <c r="E365" s="315"/>
      <c r="F365" s="315"/>
      <c r="G365" s="315" t="s">
        <v>369</v>
      </c>
      <c r="H365" s="315" t="s">
        <v>30</v>
      </c>
      <c r="I365" s="315">
        <v>107.38</v>
      </c>
      <c r="J365" s="315"/>
      <c r="K365" s="315"/>
      <c r="L365" s="315"/>
    </row>
    <row r="366" spans="1:12" s="140" customFormat="1" ht="39.75" customHeight="1">
      <c r="A366" s="225">
        <v>115</v>
      </c>
      <c r="B366" s="184" t="s">
        <v>66</v>
      </c>
      <c r="C366" s="314" t="s">
        <v>44</v>
      </c>
      <c r="D366" s="185">
        <v>0.0827</v>
      </c>
      <c r="E366" s="315"/>
      <c r="F366" s="315"/>
      <c r="G366" s="315" t="s">
        <v>67</v>
      </c>
      <c r="H366" s="315" t="s">
        <v>44</v>
      </c>
      <c r="I366" s="186">
        <v>0.091</v>
      </c>
      <c r="J366" s="315"/>
      <c r="K366" s="315"/>
      <c r="L366" s="315"/>
    </row>
    <row r="367" spans="1:12" s="140" customFormat="1" ht="38.25">
      <c r="A367" s="225">
        <v>116</v>
      </c>
      <c r="B367" s="184" t="s">
        <v>370</v>
      </c>
      <c r="C367" s="314" t="s">
        <v>49</v>
      </c>
      <c r="D367" s="185">
        <v>1.0738</v>
      </c>
      <c r="E367" s="315"/>
      <c r="F367" s="315"/>
      <c r="G367" s="315" t="s">
        <v>326</v>
      </c>
      <c r="H367" s="315" t="s">
        <v>2</v>
      </c>
      <c r="I367" s="185">
        <v>3.8342</v>
      </c>
      <c r="J367" s="315"/>
      <c r="K367" s="315"/>
      <c r="L367" s="315"/>
    </row>
    <row r="368" spans="1:12" s="140" customFormat="1" ht="46.5" customHeight="1">
      <c r="A368" s="225">
        <v>117</v>
      </c>
      <c r="B368" s="184" t="s">
        <v>371</v>
      </c>
      <c r="C368" s="314" t="s">
        <v>49</v>
      </c>
      <c r="D368" s="185">
        <v>1.0738</v>
      </c>
      <c r="E368" s="315"/>
      <c r="F368" s="315"/>
      <c r="G368" s="315" t="s">
        <v>372</v>
      </c>
      <c r="H368" s="315" t="s">
        <v>30</v>
      </c>
      <c r="I368" s="315">
        <v>112.75</v>
      </c>
      <c r="J368" s="315"/>
      <c r="K368" s="315"/>
      <c r="L368" s="315"/>
    </row>
    <row r="369" spans="1:12" s="140" customFormat="1" ht="42" customHeight="1">
      <c r="A369" s="225">
        <v>118</v>
      </c>
      <c r="B369" s="184" t="s">
        <v>373</v>
      </c>
      <c r="C369" s="314" t="s">
        <v>49</v>
      </c>
      <c r="D369" s="185">
        <v>1.0738</v>
      </c>
      <c r="E369" s="315"/>
      <c r="F369" s="315"/>
      <c r="G369" s="315" t="s">
        <v>374</v>
      </c>
      <c r="H369" s="315" t="s">
        <v>30</v>
      </c>
      <c r="I369" s="315">
        <v>112.75</v>
      </c>
      <c r="J369" s="315"/>
      <c r="K369" s="315"/>
      <c r="L369" s="315"/>
    </row>
    <row r="370" spans="1:12" s="140" customFormat="1" ht="29.25" customHeight="1">
      <c r="A370" s="225">
        <v>119</v>
      </c>
      <c r="B370" s="184" t="s">
        <v>375</v>
      </c>
      <c r="C370" s="314" t="s">
        <v>49</v>
      </c>
      <c r="D370" s="185">
        <v>1.0738</v>
      </c>
      <c r="E370" s="315"/>
      <c r="F370" s="315"/>
      <c r="G370" s="315" t="s">
        <v>376</v>
      </c>
      <c r="H370" s="315" t="s">
        <v>30</v>
      </c>
      <c r="I370" s="315">
        <v>118.18</v>
      </c>
      <c r="J370" s="315"/>
      <c r="K370" s="315"/>
      <c r="L370" s="315"/>
    </row>
    <row r="371" spans="1:12" s="132" customFormat="1" ht="33.75" customHeight="1">
      <c r="A371" s="230"/>
      <c r="B371" s="220" t="s">
        <v>377</v>
      </c>
      <c r="C371" s="219"/>
      <c r="D371" s="221"/>
      <c r="E371" s="224"/>
      <c r="F371" s="224"/>
      <c r="G371" s="224"/>
      <c r="H371" s="224"/>
      <c r="I371" s="224"/>
      <c r="J371" s="224"/>
      <c r="K371" s="224"/>
      <c r="L371" s="224"/>
    </row>
    <row r="372" spans="1:12" s="132" customFormat="1" ht="27" customHeight="1">
      <c r="A372" s="225">
        <v>120</v>
      </c>
      <c r="B372" s="184" t="s">
        <v>378</v>
      </c>
      <c r="C372" s="314" t="s">
        <v>93</v>
      </c>
      <c r="D372" s="186">
        <v>4.561</v>
      </c>
      <c r="E372" s="315"/>
      <c r="F372" s="315"/>
      <c r="G372" s="315" t="s">
        <v>379</v>
      </c>
      <c r="H372" s="315" t="s">
        <v>30</v>
      </c>
      <c r="I372" s="315">
        <v>40.48</v>
      </c>
      <c r="J372" s="315"/>
      <c r="K372" s="315"/>
      <c r="L372" s="315"/>
    </row>
    <row r="373" spans="1:12" s="132" customFormat="1" ht="65.25" customHeight="1">
      <c r="A373" s="225">
        <v>121</v>
      </c>
      <c r="B373" s="184" t="s">
        <v>380</v>
      </c>
      <c r="C373" s="314" t="s">
        <v>93</v>
      </c>
      <c r="D373" s="315">
        <v>1.12</v>
      </c>
      <c r="E373" s="315"/>
      <c r="F373" s="315"/>
      <c r="G373" s="315" t="s">
        <v>381</v>
      </c>
      <c r="H373" s="315" t="s">
        <v>42</v>
      </c>
      <c r="I373" s="225">
        <v>115</v>
      </c>
      <c r="J373" s="315"/>
      <c r="K373" s="315"/>
      <c r="L373" s="315"/>
    </row>
    <row r="374" spans="1:12" s="132" customFormat="1" ht="61.5" customHeight="1">
      <c r="A374" s="225">
        <v>122</v>
      </c>
      <c r="B374" s="184" t="s">
        <v>382</v>
      </c>
      <c r="C374" s="314" t="s">
        <v>93</v>
      </c>
      <c r="D374" s="315">
        <v>1.29</v>
      </c>
      <c r="E374" s="315"/>
      <c r="F374" s="315"/>
      <c r="G374" s="315" t="s">
        <v>383</v>
      </c>
      <c r="H374" s="315" t="s">
        <v>42</v>
      </c>
      <c r="I374" s="315">
        <v>130.39</v>
      </c>
      <c r="J374" s="315"/>
      <c r="K374" s="315"/>
      <c r="L374" s="315"/>
    </row>
    <row r="375" spans="1:12" s="132" customFormat="1" ht="43.5" customHeight="1">
      <c r="A375" s="225">
        <v>123</v>
      </c>
      <c r="B375" s="184" t="s">
        <v>384</v>
      </c>
      <c r="C375" s="314" t="s">
        <v>93</v>
      </c>
      <c r="D375" s="186">
        <v>0.063</v>
      </c>
      <c r="E375" s="315"/>
      <c r="F375" s="315"/>
      <c r="G375" s="315" t="s">
        <v>385</v>
      </c>
      <c r="H375" s="315" t="s">
        <v>42</v>
      </c>
      <c r="I375" s="315">
        <v>130.39</v>
      </c>
      <c r="J375" s="315"/>
      <c r="K375" s="315"/>
      <c r="L375" s="315"/>
    </row>
    <row r="376" spans="1:12" s="132" customFormat="1" ht="44.25" customHeight="1">
      <c r="A376" s="225">
        <v>124</v>
      </c>
      <c r="B376" s="184" t="s">
        <v>386</v>
      </c>
      <c r="C376" s="314" t="s">
        <v>387</v>
      </c>
      <c r="D376" s="225">
        <v>40</v>
      </c>
      <c r="E376" s="315"/>
      <c r="F376" s="315"/>
      <c r="G376" s="315" t="s">
        <v>388</v>
      </c>
      <c r="H376" s="315" t="s">
        <v>44</v>
      </c>
      <c r="I376" s="225">
        <v>40</v>
      </c>
      <c r="J376" s="315"/>
      <c r="K376" s="315"/>
      <c r="L376" s="315"/>
    </row>
    <row r="377" spans="1:12" s="311" customFormat="1" ht="40.5" customHeight="1">
      <c r="A377" s="310"/>
      <c r="B377" s="306" t="s">
        <v>389</v>
      </c>
      <c r="C377" s="267"/>
      <c r="D377" s="310"/>
      <c r="E377" s="276"/>
      <c r="F377" s="276"/>
      <c r="G377" s="276"/>
      <c r="H377" s="276"/>
      <c r="I377" s="276"/>
      <c r="J377" s="276"/>
      <c r="K377" s="276"/>
      <c r="L377" s="276"/>
    </row>
    <row r="378" spans="1:12" s="137" customFormat="1" ht="39.75" customHeight="1">
      <c r="A378" s="231"/>
      <c r="B378" s="232" t="s">
        <v>390</v>
      </c>
      <c r="C378" s="233"/>
      <c r="D378" s="234"/>
      <c r="E378" s="235"/>
      <c r="F378" s="235"/>
      <c r="G378" s="235"/>
      <c r="H378" s="235"/>
      <c r="I378" s="235"/>
      <c r="J378" s="235"/>
      <c r="K378" s="235"/>
      <c r="L378" s="235"/>
    </row>
    <row r="379" spans="1:12" s="132" customFormat="1" ht="46.5" customHeight="1">
      <c r="A379" s="236"/>
      <c r="B379" s="244" t="s">
        <v>391</v>
      </c>
      <c r="C379" s="245"/>
      <c r="D379" s="317"/>
      <c r="E379" s="246"/>
      <c r="F379" s="246"/>
      <c r="G379" s="246"/>
      <c r="H379" s="246"/>
      <c r="I379" s="246"/>
      <c r="J379" s="246"/>
      <c r="K379" s="246"/>
      <c r="L379" s="246"/>
    </row>
    <row r="380" spans="1:12" s="308" customFormat="1" ht="40.5" customHeight="1">
      <c r="A380" s="310"/>
      <c r="B380" s="306" t="s">
        <v>392</v>
      </c>
      <c r="C380" s="267"/>
      <c r="D380" s="300"/>
      <c r="E380" s="276"/>
      <c r="F380" s="276"/>
      <c r="G380" s="276"/>
      <c r="H380" s="276"/>
      <c r="I380" s="276"/>
      <c r="J380" s="276"/>
      <c r="K380" s="276"/>
      <c r="L380" s="267"/>
    </row>
    <row r="381" spans="1:12" s="312" customFormat="1" ht="40.5" customHeight="1">
      <c r="A381" s="310"/>
      <c r="B381" s="306" t="s">
        <v>393</v>
      </c>
      <c r="C381" s="267"/>
      <c r="D381" s="300"/>
      <c r="E381" s="276"/>
      <c r="F381" s="276"/>
      <c r="G381" s="276"/>
      <c r="H381" s="276"/>
      <c r="I381" s="276"/>
      <c r="J381" s="276"/>
      <c r="K381" s="276"/>
      <c r="L381" s="267"/>
    </row>
    <row r="382" spans="1:12" s="7" customFormat="1" ht="63.75" customHeight="1">
      <c r="A382" s="225">
        <v>125</v>
      </c>
      <c r="B382" s="184" t="s">
        <v>394</v>
      </c>
      <c r="C382" s="314" t="s">
        <v>97</v>
      </c>
      <c r="D382" s="315">
        <v>0.15</v>
      </c>
      <c r="E382" s="315"/>
      <c r="F382" s="315"/>
      <c r="G382" s="315"/>
      <c r="H382" s="315"/>
      <c r="I382" s="315"/>
      <c r="J382" s="315"/>
      <c r="K382" s="315"/>
      <c r="L382" s="315"/>
    </row>
    <row r="383" spans="1:129" s="156" customFormat="1" ht="33.75" customHeight="1">
      <c r="A383" s="428">
        <v>126</v>
      </c>
      <c r="B383" s="398" t="s">
        <v>395</v>
      </c>
      <c r="C383" s="392" t="s">
        <v>43</v>
      </c>
      <c r="D383" s="428">
        <v>15</v>
      </c>
      <c r="E383" s="395"/>
      <c r="F383" s="395"/>
      <c r="G383" s="315"/>
      <c r="H383" s="315"/>
      <c r="I383" s="315"/>
      <c r="J383" s="315"/>
      <c r="K383" s="315"/>
      <c r="L383" s="315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</row>
    <row r="384" spans="1:129" s="156" customFormat="1" ht="31.5" customHeight="1">
      <c r="A384" s="428"/>
      <c r="B384" s="398"/>
      <c r="C384" s="392"/>
      <c r="D384" s="428"/>
      <c r="E384" s="395"/>
      <c r="F384" s="395"/>
      <c r="G384" s="314" t="s">
        <v>396</v>
      </c>
      <c r="H384" s="314" t="s">
        <v>43</v>
      </c>
      <c r="I384" s="225">
        <v>15</v>
      </c>
      <c r="J384" s="315"/>
      <c r="K384" s="315"/>
      <c r="L384" s="315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</row>
    <row r="385" spans="1:126" s="158" customFormat="1" ht="27" customHeight="1">
      <c r="A385" s="428"/>
      <c r="B385" s="398"/>
      <c r="C385" s="392"/>
      <c r="D385" s="428"/>
      <c r="E385" s="395"/>
      <c r="F385" s="395"/>
      <c r="G385" s="314" t="s">
        <v>398</v>
      </c>
      <c r="H385" s="314" t="s">
        <v>43</v>
      </c>
      <c r="I385" s="225">
        <v>30</v>
      </c>
      <c r="J385" s="315"/>
      <c r="K385" s="218"/>
      <c r="L385" s="315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  <c r="AR385" s="157"/>
      <c r="AS385" s="157"/>
      <c r="AT385" s="157"/>
      <c r="AU385" s="157"/>
      <c r="AV385" s="157"/>
      <c r="AW385" s="157"/>
      <c r="AX385" s="157"/>
      <c r="AY385" s="157"/>
      <c r="AZ385" s="157"/>
      <c r="BA385" s="157"/>
      <c r="BB385" s="157"/>
      <c r="BC385" s="157"/>
      <c r="BD385" s="157"/>
      <c r="BE385" s="157"/>
      <c r="BF385" s="157"/>
      <c r="BG385" s="157"/>
      <c r="BH385" s="157"/>
      <c r="BI385" s="157"/>
      <c r="BJ385" s="157"/>
      <c r="BK385" s="157"/>
      <c r="BL385" s="157"/>
      <c r="BM385" s="157"/>
      <c r="BN385" s="157"/>
      <c r="BO385" s="157"/>
      <c r="BP385" s="157"/>
      <c r="BQ385" s="157"/>
      <c r="BR385" s="157"/>
      <c r="BS385" s="157"/>
      <c r="BT385" s="157"/>
      <c r="BU385" s="157"/>
      <c r="BV385" s="157"/>
      <c r="BW385" s="157"/>
      <c r="BX385" s="157"/>
      <c r="BY385" s="157"/>
      <c r="BZ385" s="157"/>
      <c r="CA385" s="157"/>
      <c r="CB385" s="157"/>
      <c r="CC385" s="157"/>
      <c r="CD385" s="157"/>
      <c r="CE385" s="157"/>
      <c r="CF385" s="157"/>
      <c r="CG385" s="157"/>
      <c r="CH385" s="157"/>
      <c r="CI385" s="157"/>
      <c r="CJ385" s="157"/>
      <c r="CK385" s="157"/>
      <c r="CL385" s="157"/>
      <c r="CM385" s="157"/>
      <c r="CN385" s="157"/>
      <c r="CO385" s="157"/>
      <c r="CP385" s="157"/>
      <c r="CQ385" s="157"/>
      <c r="CR385" s="157"/>
      <c r="CS385" s="157"/>
      <c r="CT385" s="157"/>
      <c r="CU385" s="157"/>
      <c r="CV385" s="157"/>
      <c r="CW385" s="157"/>
      <c r="CX385" s="157"/>
      <c r="CY385" s="157"/>
      <c r="CZ385" s="157"/>
      <c r="DA385" s="157"/>
      <c r="DB385" s="157"/>
      <c r="DC385" s="157"/>
      <c r="DD385" s="157"/>
      <c r="DE385" s="157"/>
      <c r="DF385" s="157"/>
      <c r="DG385" s="157"/>
      <c r="DH385" s="157"/>
      <c r="DI385" s="157"/>
      <c r="DJ385" s="157"/>
      <c r="DK385" s="157"/>
      <c r="DL385" s="157"/>
      <c r="DM385" s="157"/>
      <c r="DN385" s="157"/>
      <c r="DO385" s="157"/>
      <c r="DP385" s="157"/>
      <c r="DQ385" s="157"/>
      <c r="DR385" s="157"/>
      <c r="DS385" s="157"/>
      <c r="DT385" s="157"/>
      <c r="DU385" s="157"/>
      <c r="DV385" s="157"/>
    </row>
    <row r="386" spans="1:12" s="7" customFormat="1" ht="33" customHeight="1">
      <c r="A386" s="428"/>
      <c r="B386" s="398"/>
      <c r="C386" s="392"/>
      <c r="D386" s="428"/>
      <c r="E386" s="395"/>
      <c r="F386" s="395"/>
      <c r="G386" s="314" t="s">
        <v>399</v>
      </c>
      <c r="H386" s="217" t="s">
        <v>43</v>
      </c>
      <c r="I386" s="226">
        <v>30</v>
      </c>
      <c r="J386" s="218"/>
      <c r="K386" s="315"/>
      <c r="L386" s="218"/>
    </row>
    <row r="387" spans="1:12" s="160" customFormat="1" ht="31.5" customHeight="1">
      <c r="A387" s="428"/>
      <c r="B387" s="398"/>
      <c r="C387" s="392"/>
      <c r="D387" s="428"/>
      <c r="E387" s="395"/>
      <c r="F387" s="395"/>
      <c r="G387" s="314" t="s">
        <v>400</v>
      </c>
      <c r="H387" s="314" t="s">
        <v>397</v>
      </c>
      <c r="I387" s="314">
        <v>0.8</v>
      </c>
      <c r="J387" s="315"/>
      <c r="K387" s="315"/>
      <c r="L387" s="315"/>
    </row>
    <row r="388" spans="1:12" s="7" customFormat="1" ht="50.25" customHeight="1">
      <c r="A388" s="326"/>
      <c r="B388" s="220" t="s">
        <v>401</v>
      </c>
      <c r="C388" s="272"/>
      <c r="D388" s="237"/>
      <c r="E388" s="258"/>
      <c r="F388" s="258"/>
      <c r="G388" s="327"/>
      <c r="H388" s="272"/>
      <c r="I388" s="272"/>
      <c r="J388" s="258"/>
      <c r="K388" s="258"/>
      <c r="L388" s="258"/>
    </row>
    <row r="389" spans="1:12" s="7" customFormat="1" ht="56.25" customHeight="1">
      <c r="A389" s="428">
        <v>127</v>
      </c>
      <c r="B389" s="398" t="s">
        <v>402</v>
      </c>
      <c r="C389" s="392" t="s">
        <v>93</v>
      </c>
      <c r="D389" s="395">
        <v>3.53</v>
      </c>
      <c r="E389" s="395"/>
      <c r="F389" s="395"/>
      <c r="G389" s="314" t="s">
        <v>403</v>
      </c>
      <c r="H389" s="314" t="s">
        <v>397</v>
      </c>
      <c r="I389" s="314">
        <v>28</v>
      </c>
      <c r="J389" s="315"/>
      <c r="K389" s="315"/>
      <c r="L389" s="315"/>
    </row>
    <row r="390" spans="1:12" s="155" customFormat="1" ht="45.75" customHeight="1">
      <c r="A390" s="428"/>
      <c r="B390" s="398"/>
      <c r="C390" s="392"/>
      <c r="D390" s="395"/>
      <c r="E390" s="395"/>
      <c r="F390" s="395"/>
      <c r="G390" s="314" t="s">
        <v>404</v>
      </c>
      <c r="H390" s="314" t="s">
        <v>397</v>
      </c>
      <c r="I390" s="314">
        <v>6.5</v>
      </c>
      <c r="J390" s="315"/>
      <c r="K390" s="315"/>
      <c r="L390" s="315"/>
    </row>
    <row r="391" spans="1:12" s="155" customFormat="1" ht="45" customHeight="1">
      <c r="A391" s="428"/>
      <c r="B391" s="398"/>
      <c r="C391" s="392"/>
      <c r="D391" s="395"/>
      <c r="E391" s="395"/>
      <c r="F391" s="395"/>
      <c r="G391" s="314" t="s">
        <v>405</v>
      </c>
      <c r="H391" s="314" t="s">
        <v>43</v>
      </c>
      <c r="I391" s="314">
        <v>15</v>
      </c>
      <c r="J391" s="315"/>
      <c r="K391" s="315"/>
      <c r="L391" s="315"/>
    </row>
    <row r="392" spans="1:12" s="134" customFormat="1" ht="49.5" customHeight="1">
      <c r="A392" s="428"/>
      <c r="B392" s="398"/>
      <c r="C392" s="392"/>
      <c r="D392" s="395"/>
      <c r="E392" s="395"/>
      <c r="F392" s="395"/>
      <c r="G392" s="314" t="s">
        <v>406</v>
      </c>
      <c r="H392" s="314" t="s">
        <v>43</v>
      </c>
      <c r="I392" s="314">
        <v>15</v>
      </c>
      <c r="J392" s="315"/>
      <c r="K392" s="315"/>
      <c r="L392" s="315"/>
    </row>
    <row r="393" spans="1:12" s="140" customFormat="1" ht="44.25" customHeight="1">
      <c r="A393" s="428"/>
      <c r="B393" s="398"/>
      <c r="C393" s="392"/>
      <c r="D393" s="395"/>
      <c r="E393" s="395"/>
      <c r="F393" s="395"/>
      <c r="G393" s="314" t="s">
        <v>407</v>
      </c>
      <c r="H393" s="314" t="s">
        <v>43</v>
      </c>
      <c r="I393" s="314">
        <v>45</v>
      </c>
      <c r="J393" s="315"/>
      <c r="K393" s="315"/>
      <c r="L393" s="315"/>
    </row>
    <row r="394" spans="1:12" s="140" customFormat="1" ht="34.5" customHeight="1">
      <c r="A394" s="428"/>
      <c r="B394" s="398"/>
      <c r="C394" s="392"/>
      <c r="D394" s="395"/>
      <c r="E394" s="395"/>
      <c r="F394" s="395"/>
      <c r="G394" s="314" t="s">
        <v>408</v>
      </c>
      <c r="H394" s="314" t="s">
        <v>43</v>
      </c>
      <c r="I394" s="314">
        <v>3</v>
      </c>
      <c r="J394" s="315"/>
      <c r="K394" s="315"/>
      <c r="L394" s="315"/>
    </row>
    <row r="395" spans="1:12" s="140" customFormat="1" ht="35.25" customHeight="1">
      <c r="A395" s="428"/>
      <c r="B395" s="398"/>
      <c r="C395" s="392"/>
      <c r="D395" s="395"/>
      <c r="E395" s="395"/>
      <c r="F395" s="395"/>
      <c r="G395" s="314" t="s">
        <v>409</v>
      </c>
      <c r="H395" s="314" t="s">
        <v>43</v>
      </c>
      <c r="I395" s="314">
        <v>30</v>
      </c>
      <c r="J395" s="315"/>
      <c r="K395" s="315"/>
      <c r="L395" s="315"/>
    </row>
    <row r="396" spans="1:12" s="140" customFormat="1" ht="25.5">
      <c r="A396" s="428"/>
      <c r="B396" s="398"/>
      <c r="C396" s="392"/>
      <c r="D396" s="395"/>
      <c r="E396" s="395"/>
      <c r="F396" s="395"/>
      <c r="G396" s="314" t="s">
        <v>410</v>
      </c>
      <c r="H396" s="314" t="s">
        <v>43</v>
      </c>
      <c r="I396" s="314">
        <v>30</v>
      </c>
      <c r="J396" s="315"/>
      <c r="K396" s="315"/>
      <c r="L396" s="315"/>
    </row>
    <row r="397" spans="1:12" s="140" customFormat="1" ht="36" customHeight="1">
      <c r="A397" s="219"/>
      <c r="B397" s="220" t="s">
        <v>411</v>
      </c>
      <c r="C397" s="219"/>
      <c r="D397" s="224"/>
      <c r="E397" s="224"/>
      <c r="F397" s="224"/>
      <c r="G397" s="219"/>
      <c r="H397" s="219"/>
      <c r="I397" s="219"/>
      <c r="J397" s="224"/>
      <c r="K397" s="224"/>
      <c r="L397" s="224"/>
    </row>
    <row r="398" spans="1:12" s="140" customFormat="1" ht="15" customHeight="1">
      <c r="A398" s="392">
        <v>128</v>
      </c>
      <c r="B398" s="398" t="s">
        <v>412</v>
      </c>
      <c r="C398" s="392" t="s">
        <v>93</v>
      </c>
      <c r="D398" s="398">
        <v>3.3</v>
      </c>
      <c r="E398" s="395"/>
      <c r="F398" s="395"/>
      <c r="G398" s="314" t="s">
        <v>413</v>
      </c>
      <c r="H398" s="314" t="s">
        <v>42</v>
      </c>
      <c r="I398" s="314">
        <v>280</v>
      </c>
      <c r="J398" s="315"/>
      <c r="K398" s="315"/>
      <c r="L398" s="315"/>
    </row>
    <row r="399" spans="1:12" s="140" customFormat="1" ht="15" customHeight="1">
      <c r="A399" s="392"/>
      <c r="B399" s="398"/>
      <c r="C399" s="392"/>
      <c r="D399" s="398"/>
      <c r="E399" s="395"/>
      <c r="F399" s="395"/>
      <c r="G399" s="314" t="s">
        <v>414</v>
      </c>
      <c r="H399" s="314" t="s">
        <v>42</v>
      </c>
      <c r="I399" s="314">
        <v>50</v>
      </c>
      <c r="J399" s="315"/>
      <c r="K399" s="315"/>
      <c r="L399" s="315"/>
    </row>
    <row r="400" spans="1:12" s="140" customFormat="1" ht="15" customHeight="1">
      <c r="A400" s="392"/>
      <c r="B400" s="398"/>
      <c r="C400" s="392"/>
      <c r="D400" s="398"/>
      <c r="E400" s="395"/>
      <c r="F400" s="395"/>
      <c r="G400" s="314" t="s">
        <v>415</v>
      </c>
      <c r="H400" s="314" t="s">
        <v>43</v>
      </c>
      <c r="I400" s="314">
        <v>200</v>
      </c>
      <c r="J400" s="315"/>
      <c r="K400" s="315"/>
      <c r="L400" s="315"/>
    </row>
    <row r="401" spans="1:12" s="131" customFormat="1" ht="42" customHeight="1">
      <c r="A401" s="219"/>
      <c r="B401" s="220" t="s">
        <v>416</v>
      </c>
      <c r="C401" s="219"/>
      <c r="D401" s="224"/>
      <c r="E401" s="224"/>
      <c r="F401" s="224"/>
      <c r="G401" s="219"/>
      <c r="H401" s="219"/>
      <c r="I401" s="219"/>
      <c r="J401" s="224"/>
      <c r="K401" s="224"/>
      <c r="L401" s="224"/>
    </row>
    <row r="402" spans="1:12" s="131" customFormat="1" ht="38.25">
      <c r="A402" s="314">
        <v>129</v>
      </c>
      <c r="B402" s="184" t="s">
        <v>417</v>
      </c>
      <c r="C402" s="314" t="s">
        <v>265</v>
      </c>
      <c r="D402" s="184">
        <v>2.3</v>
      </c>
      <c r="E402" s="315"/>
      <c r="F402" s="315"/>
      <c r="G402" s="314"/>
      <c r="H402" s="314"/>
      <c r="I402" s="314"/>
      <c r="J402" s="315"/>
      <c r="K402" s="315"/>
      <c r="L402" s="315"/>
    </row>
    <row r="403" spans="1:12" s="131" customFormat="1" ht="64.5" customHeight="1">
      <c r="A403" s="392">
        <v>130</v>
      </c>
      <c r="B403" s="398" t="s">
        <v>418</v>
      </c>
      <c r="C403" s="392" t="s">
        <v>43</v>
      </c>
      <c r="D403" s="428">
        <v>23</v>
      </c>
      <c r="E403" s="395"/>
      <c r="F403" s="395"/>
      <c r="G403" s="314" t="s">
        <v>419</v>
      </c>
      <c r="H403" s="314" t="s">
        <v>43</v>
      </c>
      <c r="I403" s="314">
        <v>4</v>
      </c>
      <c r="J403" s="315"/>
      <c r="K403" s="315"/>
      <c r="L403" s="315"/>
    </row>
    <row r="404" spans="1:12" s="131" customFormat="1" ht="66" customHeight="1">
      <c r="A404" s="392"/>
      <c r="B404" s="398"/>
      <c r="C404" s="392"/>
      <c r="D404" s="428"/>
      <c r="E404" s="395"/>
      <c r="F404" s="395"/>
      <c r="G404" s="314" t="s">
        <v>420</v>
      </c>
      <c r="H404" s="314" t="s">
        <v>43</v>
      </c>
      <c r="I404" s="314">
        <v>4</v>
      </c>
      <c r="J404" s="315"/>
      <c r="K404" s="315"/>
      <c r="L404" s="315"/>
    </row>
    <row r="405" spans="1:12" s="131" customFormat="1" ht="66" customHeight="1">
      <c r="A405" s="392"/>
      <c r="B405" s="398"/>
      <c r="C405" s="392"/>
      <c r="D405" s="428"/>
      <c r="E405" s="395"/>
      <c r="F405" s="395"/>
      <c r="G405" s="314" t="s">
        <v>421</v>
      </c>
      <c r="H405" s="314" t="s">
        <v>43</v>
      </c>
      <c r="I405" s="314">
        <v>3</v>
      </c>
      <c r="J405" s="315"/>
      <c r="K405" s="315"/>
      <c r="L405" s="315"/>
    </row>
    <row r="406" spans="1:12" s="137" customFormat="1" ht="54" customHeight="1">
      <c r="A406" s="392"/>
      <c r="B406" s="398"/>
      <c r="C406" s="392"/>
      <c r="D406" s="428"/>
      <c r="E406" s="395"/>
      <c r="F406" s="395"/>
      <c r="G406" s="314" t="s">
        <v>422</v>
      </c>
      <c r="H406" s="314" t="s">
        <v>43</v>
      </c>
      <c r="I406" s="314">
        <v>8</v>
      </c>
      <c r="J406" s="315"/>
      <c r="K406" s="315"/>
      <c r="L406" s="315"/>
    </row>
    <row r="407" spans="1:12" s="137" customFormat="1" ht="46.5" customHeight="1">
      <c r="A407" s="392"/>
      <c r="B407" s="398"/>
      <c r="C407" s="392"/>
      <c r="D407" s="428"/>
      <c r="E407" s="395"/>
      <c r="F407" s="395"/>
      <c r="G407" s="314" t="s">
        <v>423</v>
      </c>
      <c r="H407" s="314" t="s">
        <v>43</v>
      </c>
      <c r="I407" s="314">
        <v>4</v>
      </c>
      <c r="J407" s="315"/>
      <c r="K407" s="315"/>
      <c r="L407" s="315"/>
    </row>
    <row r="408" spans="1:12" s="137" customFormat="1" ht="33" customHeight="1">
      <c r="A408" s="219"/>
      <c r="B408" s="220" t="s">
        <v>424</v>
      </c>
      <c r="C408" s="219"/>
      <c r="D408" s="224"/>
      <c r="E408" s="224"/>
      <c r="F408" s="224"/>
      <c r="G408" s="219"/>
      <c r="H408" s="219"/>
      <c r="I408" s="219"/>
      <c r="J408" s="224"/>
      <c r="K408" s="224"/>
      <c r="L408" s="224"/>
    </row>
    <row r="409" spans="1:12" s="137" customFormat="1" ht="29.25" customHeight="1">
      <c r="A409" s="314"/>
      <c r="B409" s="184"/>
      <c r="C409" s="314"/>
      <c r="D409" s="225"/>
      <c r="E409" s="315"/>
      <c r="F409" s="315"/>
      <c r="G409" s="314" t="s">
        <v>396</v>
      </c>
      <c r="H409" s="314" t="s">
        <v>43</v>
      </c>
      <c r="I409" s="314">
        <v>23</v>
      </c>
      <c r="J409" s="315"/>
      <c r="K409" s="315"/>
      <c r="L409" s="315"/>
    </row>
    <row r="410" spans="1:12" s="7" customFormat="1" ht="26.25" customHeight="1">
      <c r="A410" s="314"/>
      <c r="B410" s="184"/>
      <c r="C410" s="314"/>
      <c r="D410" s="315"/>
      <c r="E410" s="315"/>
      <c r="F410" s="315"/>
      <c r="G410" s="314" t="s">
        <v>425</v>
      </c>
      <c r="H410" s="314" t="s">
        <v>43</v>
      </c>
      <c r="I410" s="314">
        <v>23</v>
      </c>
      <c r="J410" s="315"/>
      <c r="K410" s="315"/>
      <c r="L410" s="315"/>
    </row>
    <row r="411" spans="1:12" s="269" customFormat="1" ht="40.5" customHeight="1">
      <c r="A411" s="318"/>
      <c r="B411" s="306" t="s">
        <v>147</v>
      </c>
      <c r="C411" s="267"/>
      <c r="D411" s="276"/>
      <c r="E411" s="276"/>
      <c r="F411" s="276"/>
      <c r="G411" s="267"/>
      <c r="H411" s="267"/>
      <c r="I411" s="267"/>
      <c r="J411" s="276"/>
      <c r="K411" s="276"/>
      <c r="L411" s="276"/>
    </row>
    <row r="412" spans="1:12" s="7" customFormat="1" ht="44.25" customHeight="1">
      <c r="A412" s="319"/>
      <c r="B412" s="244" t="s">
        <v>427</v>
      </c>
      <c r="C412" s="245"/>
      <c r="D412" s="246"/>
      <c r="E412" s="246"/>
      <c r="F412" s="246"/>
      <c r="G412" s="245"/>
      <c r="H412" s="245"/>
      <c r="I412" s="245"/>
      <c r="J412" s="246"/>
      <c r="K412" s="246"/>
      <c r="L412" s="246"/>
    </row>
    <row r="413" spans="1:12" s="141" customFormat="1" ht="55.5" customHeight="1">
      <c r="A413" s="239"/>
      <c r="B413" s="240" t="s">
        <v>428</v>
      </c>
      <c r="C413" s="241"/>
      <c r="D413" s="242"/>
      <c r="E413" s="242"/>
      <c r="F413" s="242"/>
      <c r="G413" s="241"/>
      <c r="H413" s="241"/>
      <c r="I413" s="241"/>
      <c r="J413" s="242"/>
      <c r="K413" s="242"/>
      <c r="L413" s="242"/>
    </row>
    <row r="414" spans="1:12" s="303" customFormat="1" ht="40.5" customHeight="1">
      <c r="A414" s="265"/>
      <c r="B414" s="306" t="s">
        <v>426</v>
      </c>
      <c r="C414" s="265"/>
      <c r="D414" s="266"/>
      <c r="E414" s="266"/>
      <c r="F414" s="266"/>
      <c r="G414" s="265"/>
      <c r="H414" s="265"/>
      <c r="I414" s="265"/>
      <c r="J414" s="266"/>
      <c r="K414" s="266"/>
      <c r="L414" s="265"/>
    </row>
    <row r="415" spans="1:12" s="303" customFormat="1" ht="40.5" customHeight="1">
      <c r="A415" s="265"/>
      <c r="B415" s="306" t="s">
        <v>429</v>
      </c>
      <c r="C415" s="265"/>
      <c r="D415" s="266"/>
      <c r="E415" s="266"/>
      <c r="F415" s="266"/>
      <c r="G415" s="265"/>
      <c r="H415" s="265"/>
      <c r="I415" s="265"/>
      <c r="J415" s="266"/>
      <c r="K415" s="266"/>
      <c r="L415" s="265"/>
    </row>
    <row r="416" spans="1:12" s="142" customFormat="1" ht="17.25" customHeight="1">
      <c r="A416" s="392">
        <v>131</v>
      </c>
      <c r="B416" s="398" t="s">
        <v>430</v>
      </c>
      <c r="C416" s="392" t="s">
        <v>93</v>
      </c>
      <c r="D416" s="395">
        <v>4.18</v>
      </c>
      <c r="E416" s="395"/>
      <c r="F416" s="395"/>
      <c r="G416" s="314" t="s">
        <v>431</v>
      </c>
      <c r="H416" s="314" t="s">
        <v>397</v>
      </c>
      <c r="I416" s="314">
        <v>41.8</v>
      </c>
      <c r="J416" s="315"/>
      <c r="K416" s="315"/>
      <c r="L416" s="315"/>
    </row>
    <row r="417" spans="1:12" s="142" customFormat="1" ht="30.75" customHeight="1">
      <c r="A417" s="392"/>
      <c r="B417" s="398"/>
      <c r="C417" s="392"/>
      <c r="D417" s="395"/>
      <c r="E417" s="395"/>
      <c r="F417" s="395"/>
      <c r="G417" s="314" t="s">
        <v>432</v>
      </c>
      <c r="H417" s="314" t="s">
        <v>43</v>
      </c>
      <c r="I417" s="314">
        <v>48</v>
      </c>
      <c r="J417" s="315"/>
      <c r="K417" s="315"/>
      <c r="L417" s="315"/>
    </row>
    <row r="418" spans="1:12" s="142" customFormat="1" ht="12.75">
      <c r="A418" s="392"/>
      <c r="B418" s="398"/>
      <c r="C418" s="392"/>
      <c r="D418" s="395"/>
      <c r="E418" s="395"/>
      <c r="F418" s="395"/>
      <c r="G418" s="392" t="s">
        <v>433</v>
      </c>
      <c r="H418" s="392" t="s">
        <v>43</v>
      </c>
      <c r="I418" s="430">
        <v>48</v>
      </c>
      <c r="J418" s="395"/>
      <c r="K418" s="395"/>
      <c r="L418" s="395"/>
    </row>
    <row r="419" spans="1:12" s="142" customFormat="1" ht="38.25" customHeight="1">
      <c r="A419" s="392"/>
      <c r="B419" s="398"/>
      <c r="C419" s="392"/>
      <c r="D419" s="395"/>
      <c r="E419" s="395"/>
      <c r="F419" s="395"/>
      <c r="G419" s="392"/>
      <c r="H419" s="392"/>
      <c r="I419" s="430"/>
      <c r="J419" s="395"/>
      <c r="K419" s="395"/>
      <c r="L419" s="395"/>
    </row>
    <row r="420" spans="1:12" s="142" customFormat="1" ht="12.75">
      <c r="A420" s="392">
        <v>132</v>
      </c>
      <c r="B420" s="398" t="s">
        <v>412</v>
      </c>
      <c r="C420" s="392" t="s">
        <v>93</v>
      </c>
      <c r="D420" s="395">
        <v>4.18</v>
      </c>
      <c r="E420" s="395"/>
      <c r="F420" s="395"/>
      <c r="G420" s="314" t="s">
        <v>414</v>
      </c>
      <c r="H420" s="314" t="s">
        <v>42</v>
      </c>
      <c r="I420" s="314">
        <v>418</v>
      </c>
      <c r="J420" s="315"/>
      <c r="K420" s="315"/>
      <c r="L420" s="315"/>
    </row>
    <row r="421" spans="1:12" s="142" customFormat="1" ht="27" customHeight="1">
      <c r="A421" s="392"/>
      <c r="B421" s="398"/>
      <c r="C421" s="392"/>
      <c r="D421" s="395"/>
      <c r="E421" s="395"/>
      <c r="F421" s="395"/>
      <c r="G421" s="314" t="s">
        <v>415</v>
      </c>
      <c r="H421" s="314" t="s">
        <v>43</v>
      </c>
      <c r="I421" s="314">
        <v>200</v>
      </c>
      <c r="J421" s="315"/>
      <c r="K421" s="315"/>
      <c r="L421" s="315"/>
    </row>
    <row r="422" spans="1:12" s="127" customFormat="1" ht="16.5" customHeight="1">
      <c r="A422" s="392"/>
      <c r="B422" s="398"/>
      <c r="C422" s="392"/>
      <c r="D422" s="395"/>
      <c r="E422" s="395"/>
      <c r="F422" s="395"/>
      <c r="G422" s="314" t="s">
        <v>434</v>
      </c>
      <c r="H422" s="314" t="s">
        <v>43</v>
      </c>
      <c r="I422" s="314">
        <v>58</v>
      </c>
      <c r="J422" s="315"/>
      <c r="K422" s="315"/>
      <c r="L422" s="315"/>
    </row>
    <row r="423" spans="1:129" s="147" customFormat="1" ht="20.25" customHeight="1">
      <c r="A423" s="392"/>
      <c r="B423" s="398"/>
      <c r="C423" s="392"/>
      <c r="D423" s="395"/>
      <c r="E423" s="395"/>
      <c r="F423" s="395"/>
      <c r="G423" s="314" t="s">
        <v>435</v>
      </c>
      <c r="H423" s="314" t="s">
        <v>42</v>
      </c>
      <c r="I423" s="314">
        <v>40</v>
      </c>
      <c r="J423" s="315"/>
      <c r="K423" s="315"/>
      <c r="L423" s="315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  <c r="BU423" s="146"/>
      <c r="BV423" s="146"/>
      <c r="BW423" s="146"/>
      <c r="BX423" s="146"/>
      <c r="BY423" s="146"/>
      <c r="BZ423" s="146"/>
      <c r="CA423" s="146"/>
      <c r="CB423" s="146"/>
      <c r="CC423" s="146"/>
      <c r="CD423" s="146"/>
      <c r="CE423" s="146"/>
      <c r="CF423" s="146"/>
      <c r="CG423" s="146"/>
      <c r="CH423" s="146"/>
      <c r="CI423" s="146"/>
      <c r="CJ423" s="146"/>
      <c r="CK423" s="146"/>
      <c r="CL423" s="146"/>
      <c r="CM423" s="146"/>
      <c r="CN423" s="146"/>
      <c r="CO423" s="146"/>
      <c r="CP423" s="146"/>
      <c r="CQ423" s="146"/>
      <c r="CR423" s="146"/>
      <c r="CS423" s="146"/>
      <c r="CT423" s="146"/>
      <c r="CU423" s="146"/>
      <c r="CV423" s="146"/>
      <c r="CW423" s="146"/>
      <c r="CX423" s="146"/>
      <c r="CY423" s="146"/>
      <c r="CZ423" s="146"/>
      <c r="DA423" s="146"/>
      <c r="DB423" s="146"/>
      <c r="DC423" s="146"/>
      <c r="DD423" s="146"/>
      <c r="DE423" s="146"/>
      <c r="DF423" s="146"/>
      <c r="DG423" s="146"/>
      <c r="DH423" s="146"/>
      <c r="DI423" s="146"/>
      <c r="DJ423" s="146"/>
      <c r="DK423" s="146"/>
      <c r="DL423" s="146"/>
      <c r="DM423" s="146"/>
      <c r="DN423" s="146"/>
      <c r="DO423" s="146"/>
      <c r="DP423" s="146"/>
      <c r="DQ423" s="146"/>
      <c r="DR423" s="146"/>
      <c r="DS423" s="146"/>
      <c r="DT423" s="146"/>
      <c r="DU423" s="146"/>
      <c r="DV423" s="146"/>
      <c r="DW423" s="146"/>
      <c r="DX423" s="146"/>
      <c r="DY423" s="146"/>
    </row>
    <row r="424" spans="1:126" s="353" customFormat="1" ht="40.5" customHeight="1">
      <c r="A424" s="306"/>
      <c r="B424" s="306" t="s">
        <v>147</v>
      </c>
      <c r="C424" s="306"/>
      <c r="D424" s="276"/>
      <c r="E424" s="276"/>
      <c r="F424" s="276"/>
      <c r="G424" s="267"/>
      <c r="H424" s="267"/>
      <c r="I424" s="267"/>
      <c r="J424" s="276"/>
      <c r="K424" s="298"/>
      <c r="L424" s="276"/>
      <c r="M424" s="352"/>
      <c r="N424" s="352"/>
      <c r="O424" s="352"/>
      <c r="P424" s="352"/>
      <c r="Q424" s="352"/>
      <c r="R424" s="352"/>
      <c r="S424" s="352"/>
      <c r="T424" s="352"/>
      <c r="U424" s="352"/>
      <c r="V424" s="352"/>
      <c r="W424" s="352"/>
      <c r="X424" s="352"/>
      <c r="Y424" s="352"/>
      <c r="Z424" s="352"/>
      <c r="AA424" s="352"/>
      <c r="AB424" s="352"/>
      <c r="AC424" s="352"/>
      <c r="AD424" s="352"/>
      <c r="AE424" s="352"/>
      <c r="AF424" s="352"/>
      <c r="AG424" s="352"/>
      <c r="AH424" s="352"/>
      <c r="AI424" s="352"/>
      <c r="AJ424" s="352"/>
      <c r="AK424" s="352"/>
      <c r="AL424" s="352"/>
      <c r="AM424" s="352"/>
      <c r="AN424" s="352"/>
      <c r="AO424" s="352"/>
      <c r="AP424" s="352"/>
      <c r="AQ424" s="352"/>
      <c r="AR424" s="352"/>
      <c r="AS424" s="352"/>
      <c r="AT424" s="352"/>
      <c r="AU424" s="352"/>
      <c r="AV424" s="352"/>
      <c r="AW424" s="352"/>
      <c r="AX424" s="352"/>
      <c r="AY424" s="352"/>
      <c r="AZ424" s="352"/>
      <c r="BA424" s="352"/>
      <c r="BB424" s="352"/>
      <c r="BC424" s="352"/>
      <c r="BD424" s="352"/>
      <c r="BE424" s="352"/>
      <c r="BF424" s="352"/>
      <c r="BG424" s="352"/>
      <c r="BH424" s="352"/>
      <c r="BI424" s="352"/>
      <c r="BJ424" s="352"/>
      <c r="BK424" s="352"/>
      <c r="BL424" s="352"/>
      <c r="BM424" s="352"/>
      <c r="BN424" s="352"/>
      <c r="BO424" s="352"/>
      <c r="BP424" s="352"/>
      <c r="BQ424" s="352"/>
      <c r="BR424" s="352"/>
      <c r="BS424" s="352"/>
      <c r="BT424" s="352"/>
      <c r="BU424" s="352"/>
      <c r="BV424" s="352"/>
      <c r="BW424" s="352"/>
      <c r="BX424" s="352"/>
      <c r="BY424" s="352"/>
      <c r="BZ424" s="352"/>
      <c r="CA424" s="352"/>
      <c r="CB424" s="352"/>
      <c r="CC424" s="352"/>
      <c r="CD424" s="352"/>
      <c r="CE424" s="352"/>
      <c r="CF424" s="352"/>
      <c r="CG424" s="352"/>
      <c r="CH424" s="352"/>
      <c r="CI424" s="352"/>
      <c r="CJ424" s="352"/>
      <c r="CK424" s="352"/>
      <c r="CL424" s="352"/>
      <c r="CM424" s="352"/>
      <c r="CN424" s="352"/>
      <c r="CO424" s="352"/>
      <c r="CP424" s="352"/>
      <c r="CQ424" s="352"/>
      <c r="CR424" s="352"/>
      <c r="CS424" s="352"/>
      <c r="CT424" s="352"/>
      <c r="CU424" s="352"/>
      <c r="CV424" s="352"/>
      <c r="CW424" s="352"/>
      <c r="CX424" s="352"/>
      <c r="CY424" s="352"/>
      <c r="CZ424" s="352"/>
      <c r="DA424" s="352"/>
      <c r="DB424" s="352"/>
      <c r="DC424" s="352"/>
      <c r="DD424" s="352"/>
      <c r="DE424" s="352"/>
      <c r="DF424" s="352"/>
      <c r="DG424" s="352"/>
      <c r="DH424" s="352"/>
      <c r="DI424" s="352"/>
      <c r="DJ424" s="352"/>
      <c r="DK424" s="352"/>
      <c r="DL424" s="352"/>
      <c r="DM424" s="352"/>
      <c r="DN424" s="352"/>
      <c r="DO424" s="352"/>
      <c r="DP424" s="352"/>
      <c r="DQ424" s="352"/>
      <c r="DR424" s="352"/>
      <c r="DS424" s="352"/>
      <c r="DT424" s="352"/>
      <c r="DU424" s="352"/>
      <c r="DV424" s="352"/>
    </row>
    <row r="425" spans="1:12" s="312" customFormat="1" ht="40.5" customHeight="1">
      <c r="A425" s="295"/>
      <c r="B425" s="306" t="s">
        <v>436</v>
      </c>
      <c r="C425" s="295"/>
      <c r="D425" s="276"/>
      <c r="E425" s="298"/>
      <c r="F425" s="298"/>
      <c r="G425" s="267"/>
      <c r="H425" s="295"/>
      <c r="I425" s="295"/>
      <c r="J425" s="298"/>
      <c r="K425" s="276"/>
      <c r="L425" s="295"/>
    </row>
    <row r="426" spans="1:12" s="132" customFormat="1" ht="57" customHeight="1">
      <c r="A426" s="314">
        <v>133</v>
      </c>
      <c r="B426" s="184" t="s">
        <v>437</v>
      </c>
      <c r="C426" s="314" t="s">
        <v>93</v>
      </c>
      <c r="D426" s="315">
        <v>0.25</v>
      </c>
      <c r="E426" s="315"/>
      <c r="F426" s="315"/>
      <c r="G426" s="314" t="s">
        <v>438</v>
      </c>
      <c r="H426" s="314" t="s">
        <v>397</v>
      </c>
      <c r="I426" s="314">
        <v>2.5</v>
      </c>
      <c r="J426" s="315"/>
      <c r="K426" s="315"/>
      <c r="L426" s="315"/>
    </row>
    <row r="427" spans="1:12" s="132" customFormat="1" ht="67.5" customHeight="1">
      <c r="A427" s="392">
        <v>134</v>
      </c>
      <c r="B427" s="398" t="s">
        <v>439</v>
      </c>
      <c r="C427" s="392" t="s">
        <v>93</v>
      </c>
      <c r="D427" s="405">
        <v>0.52</v>
      </c>
      <c r="E427" s="395"/>
      <c r="F427" s="395"/>
      <c r="G427" s="195" t="s">
        <v>440</v>
      </c>
      <c r="H427" s="314" t="s">
        <v>397</v>
      </c>
      <c r="I427" s="314">
        <v>2</v>
      </c>
      <c r="J427" s="315"/>
      <c r="K427" s="315"/>
      <c r="L427" s="315"/>
    </row>
    <row r="428" spans="1:12" s="137" customFormat="1" ht="58.5" customHeight="1">
      <c r="A428" s="392"/>
      <c r="B428" s="398"/>
      <c r="C428" s="392"/>
      <c r="D428" s="405"/>
      <c r="E428" s="395"/>
      <c r="F428" s="395"/>
      <c r="G428" s="314" t="s">
        <v>441</v>
      </c>
      <c r="H428" s="314" t="s">
        <v>397</v>
      </c>
      <c r="I428" s="314">
        <v>3.2</v>
      </c>
      <c r="J428" s="315"/>
      <c r="K428" s="315"/>
      <c r="L428" s="315"/>
    </row>
    <row r="429" spans="1:12" s="7" customFormat="1" ht="27" customHeight="1">
      <c r="A429" s="392"/>
      <c r="B429" s="398"/>
      <c r="C429" s="392"/>
      <c r="D429" s="405"/>
      <c r="E429" s="395"/>
      <c r="F429" s="395"/>
      <c r="G429" s="314" t="s">
        <v>442</v>
      </c>
      <c r="H429" s="314" t="s">
        <v>43</v>
      </c>
      <c r="I429" s="314">
        <v>12</v>
      </c>
      <c r="J429" s="315"/>
      <c r="K429" s="315"/>
      <c r="L429" s="315"/>
    </row>
    <row r="430" spans="1:12" s="155" customFormat="1" ht="27" customHeight="1">
      <c r="A430" s="392"/>
      <c r="B430" s="398"/>
      <c r="C430" s="392"/>
      <c r="D430" s="405"/>
      <c r="E430" s="395"/>
      <c r="F430" s="395"/>
      <c r="G430" s="314" t="s">
        <v>443</v>
      </c>
      <c r="H430" s="314" t="s">
        <v>43</v>
      </c>
      <c r="I430" s="314">
        <v>7</v>
      </c>
      <c r="J430" s="315"/>
      <c r="K430" s="315"/>
      <c r="L430" s="315"/>
    </row>
    <row r="431" spans="1:12" s="155" customFormat="1" ht="31.5" customHeight="1">
      <c r="A431" s="392"/>
      <c r="B431" s="398"/>
      <c r="C431" s="392"/>
      <c r="D431" s="405"/>
      <c r="E431" s="395"/>
      <c r="F431" s="395"/>
      <c r="G431" s="314" t="s">
        <v>444</v>
      </c>
      <c r="H431" s="314" t="s">
        <v>43</v>
      </c>
      <c r="I431" s="314">
        <v>18</v>
      </c>
      <c r="J431" s="315"/>
      <c r="K431" s="315"/>
      <c r="L431" s="315"/>
    </row>
    <row r="432" spans="1:12" s="134" customFormat="1" ht="30.75" customHeight="1">
      <c r="A432" s="392"/>
      <c r="B432" s="398"/>
      <c r="C432" s="392"/>
      <c r="D432" s="405"/>
      <c r="E432" s="395"/>
      <c r="F432" s="395"/>
      <c r="G432" s="314" t="s">
        <v>445</v>
      </c>
      <c r="H432" s="314" t="s">
        <v>43</v>
      </c>
      <c r="I432" s="314">
        <v>8</v>
      </c>
      <c r="J432" s="315"/>
      <c r="K432" s="315"/>
      <c r="L432" s="315"/>
    </row>
    <row r="433" spans="1:129" s="156" customFormat="1" ht="20.25" customHeight="1">
      <c r="A433" s="392"/>
      <c r="B433" s="398"/>
      <c r="C433" s="392"/>
      <c r="D433" s="405"/>
      <c r="E433" s="395"/>
      <c r="F433" s="395"/>
      <c r="G433" s="314" t="s">
        <v>446</v>
      </c>
      <c r="H433" s="314" t="s">
        <v>43</v>
      </c>
      <c r="I433" s="314">
        <v>16</v>
      </c>
      <c r="J433" s="315"/>
      <c r="K433" s="315"/>
      <c r="L433" s="315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</row>
    <row r="434" spans="1:129" s="156" customFormat="1" ht="31.5" customHeight="1">
      <c r="A434" s="392"/>
      <c r="B434" s="398"/>
      <c r="C434" s="392"/>
      <c r="D434" s="405"/>
      <c r="E434" s="395"/>
      <c r="F434" s="395"/>
      <c r="G434" s="314" t="s">
        <v>447</v>
      </c>
      <c r="H434" s="314" t="s">
        <v>43</v>
      </c>
      <c r="I434" s="314">
        <v>6</v>
      </c>
      <c r="J434" s="315"/>
      <c r="K434" s="315"/>
      <c r="L434" s="315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</row>
    <row r="435" spans="1:126" s="158" customFormat="1" ht="39.75" customHeight="1">
      <c r="A435" s="225">
        <v>135</v>
      </c>
      <c r="B435" s="184" t="s">
        <v>448</v>
      </c>
      <c r="C435" s="184" t="s">
        <v>43</v>
      </c>
      <c r="D435" s="225">
        <v>2</v>
      </c>
      <c r="E435" s="315"/>
      <c r="F435" s="315"/>
      <c r="G435" s="314" t="s">
        <v>449</v>
      </c>
      <c r="H435" s="314" t="s">
        <v>43</v>
      </c>
      <c r="I435" s="314">
        <v>2</v>
      </c>
      <c r="J435" s="315"/>
      <c r="K435" s="197"/>
      <c r="L435" s="315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  <c r="AR435" s="157"/>
      <c r="AS435" s="157"/>
      <c r="AT435" s="157"/>
      <c r="AU435" s="157"/>
      <c r="AV435" s="157"/>
      <c r="AW435" s="157"/>
      <c r="AX435" s="157"/>
      <c r="AY435" s="157"/>
      <c r="AZ435" s="157"/>
      <c r="BA435" s="157"/>
      <c r="BB435" s="157"/>
      <c r="BC435" s="157"/>
      <c r="BD435" s="157"/>
      <c r="BE435" s="157"/>
      <c r="BF435" s="157"/>
      <c r="BG435" s="157"/>
      <c r="BH435" s="157"/>
      <c r="BI435" s="157"/>
      <c r="BJ435" s="157"/>
      <c r="BK435" s="157"/>
      <c r="BL435" s="157"/>
      <c r="BM435" s="157"/>
      <c r="BN435" s="157"/>
      <c r="BO435" s="157"/>
      <c r="BP435" s="157"/>
      <c r="BQ435" s="157"/>
      <c r="BR435" s="157"/>
      <c r="BS435" s="157"/>
      <c r="BT435" s="157"/>
      <c r="BU435" s="157"/>
      <c r="BV435" s="157"/>
      <c r="BW435" s="157"/>
      <c r="BX435" s="157"/>
      <c r="BY435" s="157"/>
      <c r="BZ435" s="157"/>
      <c r="CA435" s="157"/>
      <c r="CB435" s="157"/>
      <c r="CC435" s="157"/>
      <c r="CD435" s="157"/>
      <c r="CE435" s="157"/>
      <c r="CF435" s="157"/>
      <c r="CG435" s="157"/>
      <c r="CH435" s="157"/>
      <c r="CI435" s="157"/>
      <c r="CJ435" s="157"/>
      <c r="CK435" s="157"/>
      <c r="CL435" s="157"/>
      <c r="CM435" s="157"/>
      <c r="CN435" s="157"/>
      <c r="CO435" s="157"/>
      <c r="CP435" s="157"/>
      <c r="CQ435" s="157"/>
      <c r="CR435" s="157"/>
      <c r="CS435" s="157"/>
      <c r="CT435" s="157"/>
      <c r="CU435" s="157"/>
      <c r="CV435" s="157"/>
      <c r="CW435" s="157"/>
      <c r="CX435" s="157"/>
      <c r="CY435" s="157"/>
      <c r="CZ435" s="157"/>
      <c r="DA435" s="157"/>
      <c r="DB435" s="157"/>
      <c r="DC435" s="157"/>
      <c r="DD435" s="157"/>
      <c r="DE435" s="157"/>
      <c r="DF435" s="157"/>
      <c r="DG435" s="157"/>
      <c r="DH435" s="157"/>
      <c r="DI435" s="157"/>
      <c r="DJ435" s="157"/>
      <c r="DK435" s="157"/>
      <c r="DL435" s="157"/>
      <c r="DM435" s="157"/>
      <c r="DN435" s="157"/>
      <c r="DO435" s="157"/>
      <c r="DP435" s="157"/>
      <c r="DQ435" s="157"/>
      <c r="DR435" s="157"/>
      <c r="DS435" s="157"/>
      <c r="DT435" s="157"/>
      <c r="DU435" s="157"/>
      <c r="DV435" s="157"/>
    </row>
    <row r="436" spans="1:12" s="346" customFormat="1" ht="40.5" customHeight="1">
      <c r="A436" s="296"/>
      <c r="B436" s="306" t="s">
        <v>153</v>
      </c>
      <c r="C436" s="295"/>
      <c r="D436" s="276"/>
      <c r="E436" s="298"/>
      <c r="F436" s="298"/>
      <c r="G436" s="267"/>
      <c r="H436" s="295"/>
      <c r="I436" s="295"/>
      <c r="J436" s="298"/>
      <c r="K436" s="276"/>
      <c r="L436" s="298"/>
    </row>
    <row r="437" spans="1:12" s="160" customFormat="1" ht="48.75" customHeight="1">
      <c r="A437" s="192"/>
      <c r="B437" s="244" t="s">
        <v>450</v>
      </c>
      <c r="C437" s="245"/>
      <c r="D437" s="246"/>
      <c r="E437" s="246"/>
      <c r="F437" s="246"/>
      <c r="G437" s="245"/>
      <c r="H437" s="245"/>
      <c r="I437" s="245"/>
      <c r="J437" s="246"/>
      <c r="K437" s="246"/>
      <c r="L437" s="246"/>
    </row>
    <row r="438" spans="1:12" s="7" customFormat="1" ht="43.5" customHeight="1">
      <c r="A438" s="243"/>
      <c r="B438" s="240" t="s">
        <v>451</v>
      </c>
      <c r="C438" s="241"/>
      <c r="D438" s="247"/>
      <c r="E438" s="242"/>
      <c r="F438" s="242"/>
      <c r="G438" s="248"/>
      <c r="H438" s="241"/>
      <c r="I438" s="241"/>
      <c r="J438" s="242"/>
      <c r="K438" s="242"/>
      <c r="L438" s="242"/>
    </row>
    <row r="439" spans="1:12" s="269" customFormat="1" ht="40.5" customHeight="1">
      <c r="A439" s="310"/>
      <c r="B439" s="306" t="s">
        <v>452</v>
      </c>
      <c r="C439" s="267"/>
      <c r="D439" s="276"/>
      <c r="E439" s="276"/>
      <c r="F439" s="276"/>
      <c r="G439" s="267"/>
      <c r="H439" s="267"/>
      <c r="I439" s="267"/>
      <c r="J439" s="276"/>
      <c r="K439" s="276"/>
      <c r="L439" s="267"/>
    </row>
    <row r="440" spans="1:12" s="305" customFormat="1" ht="40.5" customHeight="1">
      <c r="A440" s="310"/>
      <c r="B440" s="306" t="s">
        <v>453</v>
      </c>
      <c r="C440" s="267"/>
      <c r="D440" s="276"/>
      <c r="E440" s="276"/>
      <c r="F440" s="276"/>
      <c r="G440" s="267"/>
      <c r="H440" s="267"/>
      <c r="I440" s="267"/>
      <c r="J440" s="276"/>
      <c r="K440" s="276"/>
      <c r="L440" s="267"/>
    </row>
    <row r="441" spans="1:12" s="131" customFormat="1" ht="46.5" customHeight="1">
      <c r="A441" s="225">
        <v>136</v>
      </c>
      <c r="B441" s="184" t="s">
        <v>454</v>
      </c>
      <c r="C441" s="314" t="s">
        <v>93</v>
      </c>
      <c r="D441" s="225">
        <v>36</v>
      </c>
      <c r="E441" s="315"/>
      <c r="F441" s="315"/>
      <c r="G441" s="314" t="s">
        <v>455</v>
      </c>
      <c r="H441" s="314" t="s">
        <v>42</v>
      </c>
      <c r="I441" s="314">
        <v>3600</v>
      </c>
      <c r="J441" s="315"/>
      <c r="K441" s="315"/>
      <c r="L441" s="315"/>
    </row>
    <row r="442" spans="1:12" s="131" customFormat="1" ht="39.75" customHeight="1">
      <c r="A442" s="314">
        <v>137</v>
      </c>
      <c r="B442" s="184" t="s">
        <v>456</v>
      </c>
      <c r="C442" s="314" t="s">
        <v>93</v>
      </c>
      <c r="D442" s="225">
        <v>36</v>
      </c>
      <c r="E442" s="315"/>
      <c r="F442" s="315"/>
      <c r="G442" s="314"/>
      <c r="H442" s="314"/>
      <c r="I442" s="314"/>
      <c r="J442" s="315"/>
      <c r="K442" s="315"/>
      <c r="L442" s="315"/>
    </row>
    <row r="443" spans="1:12" s="131" customFormat="1" ht="40.5" customHeight="1">
      <c r="A443" s="392">
        <v>138</v>
      </c>
      <c r="B443" s="398" t="s">
        <v>457</v>
      </c>
      <c r="C443" s="392" t="s">
        <v>93</v>
      </c>
      <c r="D443" s="428">
        <v>13</v>
      </c>
      <c r="E443" s="395"/>
      <c r="F443" s="395"/>
      <c r="G443" s="314" t="s">
        <v>459</v>
      </c>
      <c r="H443" s="314" t="s">
        <v>458</v>
      </c>
      <c r="I443" s="314">
        <v>2.5</v>
      </c>
      <c r="J443" s="315"/>
      <c r="K443" s="315"/>
      <c r="L443" s="315"/>
    </row>
    <row r="444" spans="1:12" s="131" customFormat="1" ht="35.25" customHeight="1">
      <c r="A444" s="392"/>
      <c r="B444" s="398"/>
      <c r="C444" s="392"/>
      <c r="D444" s="428"/>
      <c r="E444" s="395"/>
      <c r="F444" s="395"/>
      <c r="G444" s="314" t="s">
        <v>460</v>
      </c>
      <c r="H444" s="314" t="s">
        <v>458</v>
      </c>
      <c r="I444" s="314">
        <v>2</v>
      </c>
      <c r="J444" s="315"/>
      <c r="K444" s="315"/>
      <c r="L444" s="315"/>
    </row>
    <row r="445" spans="1:12" s="137" customFormat="1" ht="27" customHeight="1">
      <c r="A445" s="392"/>
      <c r="B445" s="398"/>
      <c r="C445" s="392"/>
      <c r="D445" s="428"/>
      <c r="E445" s="395"/>
      <c r="F445" s="395"/>
      <c r="G445" s="314" t="s">
        <v>461</v>
      </c>
      <c r="H445" s="314" t="s">
        <v>458</v>
      </c>
      <c r="I445" s="314">
        <v>0.35</v>
      </c>
      <c r="J445" s="315"/>
      <c r="K445" s="315"/>
      <c r="L445" s="315"/>
    </row>
    <row r="446" spans="1:12" s="137" customFormat="1" ht="35.25" customHeight="1">
      <c r="A446" s="392"/>
      <c r="B446" s="398"/>
      <c r="C446" s="392"/>
      <c r="D446" s="428"/>
      <c r="E446" s="395"/>
      <c r="F446" s="395"/>
      <c r="G446" s="314" t="s">
        <v>461</v>
      </c>
      <c r="H446" s="314" t="s">
        <v>458</v>
      </c>
      <c r="I446" s="314">
        <v>0.03</v>
      </c>
      <c r="J446" s="315"/>
      <c r="K446" s="315"/>
      <c r="L446" s="315"/>
    </row>
    <row r="447" spans="1:12" s="137" customFormat="1" ht="49.5" customHeight="1">
      <c r="A447" s="392"/>
      <c r="B447" s="398"/>
      <c r="C447" s="392"/>
      <c r="D447" s="428"/>
      <c r="E447" s="395"/>
      <c r="F447" s="395"/>
      <c r="G447" s="314" t="s">
        <v>462</v>
      </c>
      <c r="H447" s="314" t="s">
        <v>43</v>
      </c>
      <c r="I447" s="314">
        <v>380</v>
      </c>
      <c r="J447" s="315"/>
      <c r="K447" s="315"/>
      <c r="L447" s="315"/>
    </row>
    <row r="448" spans="1:12" s="137" customFormat="1" ht="29.25" customHeight="1">
      <c r="A448" s="392"/>
      <c r="B448" s="398"/>
      <c r="C448" s="392"/>
      <c r="D448" s="428"/>
      <c r="E448" s="395"/>
      <c r="F448" s="395"/>
      <c r="G448" s="314" t="s">
        <v>464</v>
      </c>
      <c r="H448" s="314" t="s">
        <v>463</v>
      </c>
      <c r="I448" s="314">
        <v>60</v>
      </c>
      <c r="J448" s="315"/>
      <c r="K448" s="315"/>
      <c r="L448" s="315"/>
    </row>
    <row r="449" spans="1:12" s="7" customFormat="1" ht="25.5" customHeight="1">
      <c r="A449" s="392"/>
      <c r="B449" s="398"/>
      <c r="C449" s="392"/>
      <c r="D449" s="428"/>
      <c r="E449" s="395"/>
      <c r="F449" s="395"/>
      <c r="G449" s="314" t="s">
        <v>465</v>
      </c>
      <c r="H449" s="314" t="s">
        <v>43</v>
      </c>
      <c r="I449" s="314">
        <v>60</v>
      </c>
      <c r="J449" s="315"/>
      <c r="K449" s="315"/>
      <c r="L449" s="315"/>
    </row>
    <row r="450" spans="1:12" s="345" customFormat="1" ht="40.5" customHeight="1">
      <c r="A450" s="318"/>
      <c r="B450" s="306" t="s">
        <v>147</v>
      </c>
      <c r="C450" s="267"/>
      <c r="D450" s="276"/>
      <c r="E450" s="276"/>
      <c r="F450" s="276"/>
      <c r="G450" s="267"/>
      <c r="H450" s="267"/>
      <c r="I450" s="267"/>
      <c r="J450" s="276"/>
      <c r="K450" s="276"/>
      <c r="L450" s="276"/>
    </row>
    <row r="451" spans="1:12" s="345" customFormat="1" ht="57.75" customHeight="1">
      <c r="A451" s="267"/>
      <c r="B451" s="306" t="s">
        <v>466</v>
      </c>
      <c r="C451" s="267"/>
      <c r="D451" s="276"/>
      <c r="E451" s="276"/>
      <c r="F451" s="276"/>
      <c r="G451" s="267"/>
      <c r="H451" s="267"/>
      <c r="I451" s="267"/>
      <c r="J451" s="276"/>
      <c r="K451" s="276"/>
      <c r="L451" s="267"/>
    </row>
    <row r="452" spans="1:12" s="142" customFormat="1" ht="53.25" customHeight="1">
      <c r="A452" s="314">
        <v>139</v>
      </c>
      <c r="B452" s="184" t="s">
        <v>467</v>
      </c>
      <c r="C452" s="314" t="s">
        <v>43</v>
      </c>
      <c r="D452" s="225">
        <v>4</v>
      </c>
      <c r="E452" s="315"/>
      <c r="F452" s="315"/>
      <c r="G452" s="314" t="s">
        <v>468</v>
      </c>
      <c r="H452" s="314" t="s">
        <v>43</v>
      </c>
      <c r="I452" s="314">
        <v>4</v>
      </c>
      <c r="J452" s="315"/>
      <c r="K452" s="315"/>
      <c r="L452" s="315"/>
    </row>
    <row r="453" spans="1:12" s="142" customFormat="1" ht="57" customHeight="1">
      <c r="A453" s="314">
        <v>140</v>
      </c>
      <c r="B453" s="184" t="s">
        <v>469</v>
      </c>
      <c r="C453" s="314" t="s">
        <v>97</v>
      </c>
      <c r="D453" s="315">
        <v>0.05</v>
      </c>
      <c r="E453" s="315"/>
      <c r="F453" s="315"/>
      <c r="G453" s="314" t="s">
        <v>470</v>
      </c>
      <c r="H453" s="314" t="s">
        <v>43</v>
      </c>
      <c r="I453" s="314">
        <v>5</v>
      </c>
      <c r="J453" s="315"/>
      <c r="K453" s="315"/>
      <c r="L453" s="315"/>
    </row>
    <row r="454" spans="1:12" s="142" customFormat="1" ht="38.25" customHeight="1">
      <c r="A454" s="392">
        <v>141</v>
      </c>
      <c r="B454" s="398" t="s">
        <v>471</v>
      </c>
      <c r="C454" s="392" t="s">
        <v>97</v>
      </c>
      <c r="D454" s="395">
        <v>1.08</v>
      </c>
      <c r="E454" s="395"/>
      <c r="F454" s="395"/>
      <c r="G454" s="314" t="s">
        <v>472</v>
      </c>
      <c r="H454" s="314" t="s">
        <v>43</v>
      </c>
      <c r="I454" s="314">
        <v>8</v>
      </c>
      <c r="J454" s="315"/>
      <c r="K454" s="315"/>
      <c r="L454" s="315"/>
    </row>
    <row r="455" spans="1:12" s="127" customFormat="1" ht="30" customHeight="1">
      <c r="A455" s="392"/>
      <c r="B455" s="398"/>
      <c r="C455" s="392"/>
      <c r="D455" s="395"/>
      <c r="E455" s="395"/>
      <c r="F455" s="395"/>
      <c r="G455" s="314" t="s">
        <v>473</v>
      </c>
      <c r="H455" s="314" t="s">
        <v>43</v>
      </c>
      <c r="I455" s="314">
        <v>40</v>
      </c>
      <c r="J455" s="315"/>
      <c r="K455" s="315"/>
      <c r="L455" s="315"/>
    </row>
    <row r="456" spans="1:129" s="147" customFormat="1" ht="44.25" customHeight="1">
      <c r="A456" s="392"/>
      <c r="B456" s="398"/>
      <c r="C456" s="392"/>
      <c r="D456" s="395"/>
      <c r="E456" s="395"/>
      <c r="F456" s="395"/>
      <c r="G456" s="314" t="s">
        <v>474</v>
      </c>
      <c r="H456" s="314" t="s">
        <v>43</v>
      </c>
      <c r="I456" s="314">
        <v>60</v>
      </c>
      <c r="J456" s="315"/>
      <c r="K456" s="315"/>
      <c r="L456" s="315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  <c r="BU456" s="146"/>
      <c r="BV456" s="146"/>
      <c r="BW456" s="146"/>
      <c r="BX456" s="146"/>
      <c r="BY456" s="146"/>
      <c r="BZ456" s="146"/>
      <c r="CA456" s="146"/>
      <c r="CB456" s="146"/>
      <c r="CC456" s="146"/>
      <c r="CD456" s="146"/>
      <c r="CE456" s="146"/>
      <c r="CF456" s="146"/>
      <c r="CG456" s="146"/>
      <c r="CH456" s="146"/>
      <c r="CI456" s="146"/>
      <c r="CJ456" s="146"/>
      <c r="CK456" s="146"/>
      <c r="CL456" s="146"/>
      <c r="CM456" s="146"/>
      <c r="CN456" s="146"/>
      <c r="CO456" s="146"/>
      <c r="CP456" s="146"/>
      <c r="CQ456" s="146"/>
      <c r="CR456" s="146"/>
      <c r="CS456" s="146"/>
      <c r="CT456" s="146"/>
      <c r="CU456" s="146"/>
      <c r="CV456" s="146"/>
      <c r="CW456" s="146"/>
      <c r="CX456" s="146"/>
      <c r="CY456" s="146"/>
      <c r="CZ456" s="146"/>
      <c r="DA456" s="146"/>
      <c r="DB456" s="146"/>
      <c r="DC456" s="146"/>
      <c r="DD456" s="146"/>
      <c r="DE456" s="146"/>
      <c r="DF456" s="146"/>
      <c r="DG456" s="146"/>
      <c r="DH456" s="146"/>
      <c r="DI456" s="146"/>
      <c r="DJ456" s="146"/>
      <c r="DK456" s="146"/>
      <c r="DL456" s="146"/>
      <c r="DM456" s="146"/>
      <c r="DN456" s="146"/>
      <c r="DO456" s="146"/>
      <c r="DP456" s="146"/>
      <c r="DQ456" s="146"/>
      <c r="DR456" s="146"/>
      <c r="DS456" s="146"/>
      <c r="DT456" s="146"/>
      <c r="DU456" s="146"/>
      <c r="DV456" s="146"/>
      <c r="DW456" s="146"/>
      <c r="DX456" s="146"/>
      <c r="DY456" s="146"/>
    </row>
    <row r="457" spans="1:126" s="120" customFormat="1" ht="38.25">
      <c r="A457" s="392"/>
      <c r="B457" s="398"/>
      <c r="C457" s="392"/>
      <c r="D457" s="395"/>
      <c r="E457" s="395"/>
      <c r="F457" s="395"/>
      <c r="G457" s="314" t="s">
        <v>475</v>
      </c>
      <c r="H457" s="314" t="s">
        <v>119</v>
      </c>
      <c r="I457" s="314">
        <v>1</v>
      </c>
      <c r="J457" s="315"/>
      <c r="K457" s="197"/>
      <c r="L457" s="315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  <c r="BN457" s="119"/>
      <c r="BO457" s="119"/>
      <c r="BP457" s="119"/>
      <c r="BQ457" s="119"/>
      <c r="BR457" s="119"/>
      <c r="BS457" s="119"/>
      <c r="BT457" s="119"/>
      <c r="BU457" s="119"/>
      <c r="BV457" s="119"/>
      <c r="BW457" s="119"/>
      <c r="BX457" s="119"/>
      <c r="BY457" s="119"/>
      <c r="BZ457" s="119"/>
      <c r="CA457" s="119"/>
      <c r="CB457" s="119"/>
      <c r="CC457" s="119"/>
      <c r="CD457" s="119"/>
      <c r="CE457" s="119"/>
      <c r="CF457" s="119"/>
      <c r="CG457" s="119"/>
      <c r="CH457" s="119"/>
      <c r="CI457" s="119"/>
      <c r="CJ457" s="119"/>
      <c r="CK457" s="119"/>
      <c r="CL457" s="119"/>
      <c r="CM457" s="119"/>
      <c r="CN457" s="119"/>
      <c r="CO457" s="119"/>
      <c r="CP457" s="119"/>
      <c r="CQ457" s="119"/>
      <c r="CR457" s="119"/>
      <c r="CS457" s="119"/>
      <c r="CT457" s="119"/>
      <c r="CU457" s="119"/>
      <c r="CV457" s="119"/>
      <c r="CW457" s="119"/>
      <c r="CX457" s="119"/>
      <c r="CY457" s="119"/>
      <c r="CZ457" s="119"/>
      <c r="DA457" s="119"/>
      <c r="DB457" s="119"/>
      <c r="DC457" s="119"/>
      <c r="DD457" s="119"/>
      <c r="DE457" s="119"/>
      <c r="DF457" s="119"/>
      <c r="DG457" s="119"/>
      <c r="DH457" s="119"/>
      <c r="DI457" s="119"/>
      <c r="DJ457" s="119"/>
      <c r="DK457" s="119"/>
      <c r="DL457" s="119"/>
      <c r="DM457" s="119"/>
      <c r="DN457" s="119"/>
      <c r="DO457" s="119"/>
      <c r="DP457" s="119"/>
      <c r="DQ457" s="119"/>
      <c r="DR457" s="119"/>
      <c r="DS457" s="119"/>
      <c r="DT457" s="119"/>
      <c r="DU457" s="119"/>
      <c r="DV457" s="119"/>
    </row>
    <row r="458" spans="1:12" s="354" customFormat="1" ht="40.5" customHeight="1">
      <c r="A458" s="295"/>
      <c r="B458" s="306" t="s">
        <v>476</v>
      </c>
      <c r="C458" s="295"/>
      <c r="D458" s="276"/>
      <c r="E458" s="298"/>
      <c r="F458" s="298"/>
      <c r="G458" s="267"/>
      <c r="H458" s="295"/>
      <c r="I458" s="295"/>
      <c r="J458" s="298"/>
      <c r="K458" s="276"/>
      <c r="L458" s="298"/>
    </row>
    <row r="459" spans="1:12" s="354" customFormat="1" ht="40.5" customHeight="1">
      <c r="A459" s="267"/>
      <c r="B459" s="306" t="s">
        <v>477</v>
      </c>
      <c r="C459" s="267"/>
      <c r="D459" s="276"/>
      <c r="E459" s="276"/>
      <c r="F459" s="276"/>
      <c r="G459" s="267"/>
      <c r="H459" s="267"/>
      <c r="I459" s="267"/>
      <c r="J459" s="276"/>
      <c r="K459" s="276"/>
      <c r="L459" s="267"/>
    </row>
    <row r="460" spans="1:12" s="132" customFormat="1" ht="42.75" customHeight="1">
      <c r="A460" s="392">
        <v>142</v>
      </c>
      <c r="B460" s="398" t="s">
        <v>478</v>
      </c>
      <c r="C460" s="392" t="s">
        <v>97</v>
      </c>
      <c r="D460" s="405">
        <v>0.82</v>
      </c>
      <c r="E460" s="395"/>
      <c r="F460" s="395"/>
      <c r="G460" s="195" t="s">
        <v>479</v>
      </c>
      <c r="H460" s="314" t="s">
        <v>43</v>
      </c>
      <c r="I460" s="314">
        <v>64</v>
      </c>
      <c r="J460" s="315"/>
      <c r="K460" s="315"/>
      <c r="L460" s="315"/>
    </row>
    <row r="461" spans="1:12" s="132" customFormat="1" ht="38.25" customHeight="1">
      <c r="A461" s="392"/>
      <c r="B461" s="398"/>
      <c r="C461" s="392"/>
      <c r="D461" s="405"/>
      <c r="E461" s="395"/>
      <c r="F461" s="395"/>
      <c r="G461" s="314" t="s">
        <v>480</v>
      </c>
      <c r="H461" s="314" t="s">
        <v>43</v>
      </c>
      <c r="I461" s="314">
        <v>6</v>
      </c>
      <c r="J461" s="315"/>
      <c r="K461" s="315"/>
      <c r="L461" s="315"/>
    </row>
    <row r="462" spans="1:12" s="132" customFormat="1" ht="40.5" customHeight="1">
      <c r="A462" s="392"/>
      <c r="B462" s="398"/>
      <c r="C462" s="392"/>
      <c r="D462" s="405"/>
      <c r="E462" s="395"/>
      <c r="F462" s="395"/>
      <c r="G462" s="314" t="s">
        <v>481</v>
      </c>
      <c r="H462" s="314" t="s">
        <v>43</v>
      </c>
      <c r="I462" s="314">
        <v>12</v>
      </c>
      <c r="J462" s="315"/>
      <c r="K462" s="315"/>
      <c r="L462" s="315"/>
    </row>
    <row r="463" spans="1:12" s="132" customFormat="1" ht="47.25" customHeight="1">
      <c r="A463" s="392">
        <v>143</v>
      </c>
      <c r="B463" s="398" t="s">
        <v>482</v>
      </c>
      <c r="C463" s="392" t="s">
        <v>97</v>
      </c>
      <c r="D463" s="395">
        <v>1.13</v>
      </c>
      <c r="E463" s="395"/>
      <c r="F463" s="395"/>
      <c r="G463" s="314" t="s">
        <v>483</v>
      </c>
      <c r="H463" s="314" t="s">
        <v>43</v>
      </c>
      <c r="I463" s="314">
        <v>50</v>
      </c>
      <c r="J463" s="315"/>
      <c r="K463" s="315"/>
      <c r="L463" s="315"/>
    </row>
    <row r="464" spans="1:12" s="136" customFormat="1" ht="32.25" customHeight="1">
      <c r="A464" s="392"/>
      <c r="B464" s="398"/>
      <c r="C464" s="392"/>
      <c r="D464" s="395"/>
      <c r="E464" s="395"/>
      <c r="F464" s="395"/>
      <c r="G464" s="314" t="s">
        <v>484</v>
      </c>
      <c r="H464" s="314" t="s">
        <v>43</v>
      </c>
      <c r="I464" s="314">
        <v>26</v>
      </c>
      <c r="J464" s="315"/>
      <c r="K464" s="315"/>
      <c r="L464" s="315"/>
    </row>
    <row r="465" spans="1:12" s="140" customFormat="1" ht="37.5" customHeight="1">
      <c r="A465" s="392"/>
      <c r="B465" s="398"/>
      <c r="C465" s="392"/>
      <c r="D465" s="395"/>
      <c r="E465" s="395"/>
      <c r="F465" s="395"/>
      <c r="G465" s="314" t="s">
        <v>485</v>
      </c>
      <c r="H465" s="314" t="s">
        <v>43</v>
      </c>
      <c r="I465" s="314">
        <v>1</v>
      </c>
      <c r="J465" s="315"/>
      <c r="K465" s="315"/>
      <c r="L465" s="315"/>
    </row>
    <row r="466" spans="1:12" s="140" customFormat="1" ht="42.75" customHeight="1">
      <c r="A466" s="392"/>
      <c r="B466" s="398"/>
      <c r="C466" s="392"/>
      <c r="D466" s="395"/>
      <c r="E466" s="395"/>
      <c r="F466" s="395"/>
      <c r="G466" s="314" t="s">
        <v>486</v>
      </c>
      <c r="H466" s="314" t="s">
        <v>43</v>
      </c>
      <c r="I466" s="314">
        <v>17</v>
      </c>
      <c r="J466" s="315"/>
      <c r="K466" s="315"/>
      <c r="L466" s="315"/>
    </row>
    <row r="467" spans="1:12" s="140" customFormat="1" ht="38.25" customHeight="1">
      <c r="A467" s="392"/>
      <c r="B467" s="398"/>
      <c r="C467" s="392"/>
      <c r="D467" s="395"/>
      <c r="E467" s="395"/>
      <c r="F467" s="395"/>
      <c r="G467" s="314" t="s">
        <v>487</v>
      </c>
      <c r="H467" s="314" t="s">
        <v>43</v>
      </c>
      <c r="I467" s="314">
        <v>2</v>
      </c>
      <c r="J467" s="315"/>
      <c r="K467" s="315"/>
      <c r="L467" s="315"/>
    </row>
    <row r="468" spans="1:12" s="140" customFormat="1" ht="38.25" customHeight="1">
      <c r="A468" s="392"/>
      <c r="B468" s="398"/>
      <c r="C468" s="392"/>
      <c r="D468" s="395"/>
      <c r="E468" s="395"/>
      <c r="F468" s="395"/>
      <c r="G468" s="314" t="s">
        <v>488</v>
      </c>
      <c r="H468" s="314" t="s">
        <v>43</v>
      </c>
      <c r="I468" s="314">
        <v>13</v>
      </c>
      <c r="J468" s="315"/>
      <c r="K468" s="315"/>
      <c r="L468" s="315"/>
    </row>
    <row r="469" spans="1:12" s="137" customFormat="1" ht="52.5" customHeight="1">
      <c r="A469" s="392"/>
      <c r="B469" s="398"/>
      <c r="C469" s="392"/>
      <c r="D469" s="395"/>
      <c r="E469" s="395"/>
      <c r="F469" s="395"/>
      <c r="G469" s="314" t="s">
        <v>577</v>
      </c>
      <c r="H469" s="314" t="s">
        <v>43</v>
      </c>
      <c r="I469" s="314">
        <v>2</v>
      </c>
      <c r="J469" s="315"/>
      <c r="K469" s="315"/>
      <c r="L469" s="315"/>
    </row>
    <row r="470" spans="1:12" s="132" customFormat="1" ht="40.5" customHeight="1">
      <c r="A470" s="392"/>
      <c r="B470" s="398"/>
      <c r="C470" s="392"/>
      <c r="D470" s="395"/>
      <c r="E470" s="395"/>
      <c r="F470" s="395"/>
      <c r="G470" s="314" t="s">
        <v>489</v>
      </c>
      <c r="H470" s="314" t="s">
        <v>43</v>
      </c>
      <c r="I470" s="314">
        <v>2</v>
      </c>
      <c r="J470" s="315"/>
      <c r="K470" s="315"/>
      <c r="L470" s="315"/>
    </row>
    <row r="471" spans="1:12" s="132" customFormat="1" ht="34.5" customHeight="1">
      <c r="A471" s="392">
        <v>144</v>
      </c>
      <c r="B471" s="398" t="s">
        <v>490</v>
      </c>
      <c r="C471" s="392" t="s">
        <v>43</v>
      </c>
      <c r="D471" s="428">
        <v>13</v>
      </c>
      <c r="E471" s="395"/>
      <c r="F471" s="395"/>
      <c r="G471" s="314" t="s">
        <v>491</v>
      </c>
      <c r="H471" s="314" t="s">
        <v>43</v>
      </c>
      <c r="I471" s="314">
        <v>1</v>
      </c>
      <c r="J471" s="315"/>
      <c r="K471" s="315"/>
      <c r="L471" s="315"/>
    </row>
    <row r="472" spans="1:12" s="137" customFormat="1" ht="35.25" customHeight="1">
      <c r="A472" s="392"/>
      <c r="B472" s="398"/>
      <c r="C472" s="392"/>
      <c r="D472" s="428"/>
      <c r="E472" s="395"/>
      <c r="F472" s="395"/>
      <c r="G472" s="314" t="s">
        <v>492</v>
      </c>
      <c r="H472" s="314" t="s">
        <v>43</v>
      </c>
      <c r="I472" s="314">
        <v>1</v>
      </c>
      <c r="J472" s="315"/>
      <c r="K472" s="315"/>
      <c r="L472" s="315"/>
    </row>
    <row r="473" spans="1:12" s="7" customFormat="1" ht="28.5" customHeight="1">
      <c r="A473" s="392"/>
      <c r="B473" s="398"/>
      <c r="C473" s="392"/>
      <c r="D473" s="428"/>
      <c r="E473" s="395"/>
      <c r="F473" s="395"/>
      <c r="G473" s="314" t="s">
        <v>493</v>
      </c>
      <c r="H473" s="314" t="s">
        <v>43</v>
      </c>
      <c r="I473" s="314">
        <v>1</v>
      </c>
      <c r="J473" s="315"/>
      <c r="K473" s="315"/>
      <c r="L473" s="315"/>
    </row>
    <row r="474" spans="1:12" s="132" customFormat="1" ht="27" customHeight="1">
      <c r="A474" s="392"/>
      <c r="B474" s="398"/>
      <c r="C474" s="392"/>
      <c r="D474" s="428"/>
      <c r="E474" s="395"/>
      <c r="F474" s="395"/>
      <c r="G474" s="314" t="s">
        <v>494</v>
      </c>
      <c r="H474" s="314" t="s">
        <v>43</v>
      </c>
      <c r="I474" s="314">
        <v>1</v>
      </c>
      <c r="J474" s="315"/>
      <c r="K474" s="315"/>
      <c r="L474" s="315"/>
    </row>
    <row r="475" spans="1:12" s="132" customFormat="1" ht="27" customHeight="1">
      <c r="A475" s="392"/>
      <c r="B475" s="398"/>
      <c r="C475" s="392"/>
      <c r="D475" s="428"/>
      <c r="E475" s="395"/>
      <c r="F475" s="395"/>
      <c r="G475" s="314" t="s">
        <v>495</v>
      </c>
      <c r="H475" s="314" t="s">
        <v>43</v>
      </c>
      <c r="I475" s="314">
        <v>1</v>
      </c>
      <c r="J475" s="315"/>
      <c r="K475" s="315"/>
      <c r="L475" s="315"/>
    </row>
    <row r="476" spans="1:12" s="132" customFormat="1" ht="28.5" customHeight="1">
      <c r="A476" s="392"/>
      <c r="B476" s="398"/>
      <c r="C476" s="392"/>
      <c r="D476" s="428"/>
      <c r="E476" s="395"/>
      <c r="F476" s="395"/>
      <c r="G476" s="314" t="s">
        <v>496</v>
      </c>
      <c r="H476" s="314" t="s">
        <v>43</v>
      </c>
      <c r="I476" s="314">
        <v>1</v>
      </c>
      <c r="J476" s="315"/>
      <c r="K476" s="315"/>
      <c r="L476" s="182"/>
    </row>
    <row r="477" spans="1:12" s="132" customFormat="1" ht="21" customHeight="1">
      <c r="A477" s="392"/>
      <c r="B477" s="398"/>
      <c r="C477" s="392"/>
      <c r="D477" s="428"/>
      <c r="E477" s="395"/>
      <c r="F477" s="395"/>
      <c r="G477" s="314" t="s">
        <v>497</v>
      </c>
      <c r="H477" s="314" t="s">
        <v>43</v>
      </c>
      <c r="I477" s="314">
        <v>1</v>
      </c>
      <c r="J477" s="315"/>
      <c r="K477" s="315"/>
      <c r="L477" s="182"/>
    </row>
    <row r="478" spans="1:12" s="132" customFormat="1" ht="30.75" customHeight="1">
      <c r="A478" s="392"/>
      <c r="B478" s="398"/>
      <c r="C478" s="392"/>
      <c r="D478" s="428"/>
      <c r="E478" s="395"/>
      <c r="F478" s="395"/>
      <c r="G478" s="314" t="s">
        <v>498</v>
      </c>
      <c r="H478" s="314" t="s">
        <v>43</v>
      </c>
      <c r="I478" s="314">
        <v>1</v>
      </c>
      <c r="J478" s="315"/>
      <c r="K478" s="315"/>
      <c r="L478" s="182"/>
    </row>
    <row r="479" spans="1:12" s="132" customFormat="1" ht="35.25" customHeight="1">
      <c r="A479" s="392"/>
      <c r="B479" s="398"/>
      <c r="C479" s="392"/>
      <c r="D479" s="428"/>
      <c r="E479" s="395"/>
      <c r="F479" s="395"/>
      <c r="G479" s="314" t="s">
        <v>499</v>
      </c>
      <c r="H479" s="314" t="s">
        <v>43</v>
      </c>
      <c r="I479" s="314">
        <v>1</v>
      </c>
      <c r="J479" s="315"/>
      <c r="K479" s="315"/>
      <c r="L479" s="182"/>
    </row>
    <row r="480" spans="1:12" s="136" customFormat="1" ht="30" customHeight="1">
      <c r="A480" s="392"/>
      <c r="B480" s="398"/>
      <c r="C480" s="392"/>
      <c r="D480" s="428"/>
      <c r="E480" s="395"/>
      <c r="F480" s="395"/>
      <c r="G480" s="314" t="s">
        <v>500</v>
      </c>
      <c r="H480" s="314" t="s">
        <v>43</v>
      </c>
      <c r="I480" s="314">
        <v>4</v>
      </c>
      <c r="J480" s="315"/>
      <c r="K480" s="315"/>
      <c r="L480" s="182"/>
    </row>
    <row r="481" spans="1:129" s="156" customFormat="1" ht="27.75" customHeight="1">
      <c r="A481" s="426">
        <v>145</v>
      </c>
      <c r="B481" s="398" t="s">
        <v>501</v>
      </c>
      <c r="C481" s="392" t="s">
        <v>97</v>
      </c>
      <c r="D481" s="395">
        <v>1.75</v>
      </c>
      <c r="E481" s="395"/>
      <c r="F481" s="395"/>
      <c r="G481" s="314" t="s">
        <v>502</v>
      </c>
      <c r="H481" s="314" t="s">
        <v>43</v>
      </c>
      <c r="I481" s="314">
        <v>21</v>
      </c>
      <c r="J481" s="315"/>
      <c r="K481" s="315"/>
      <c r="L481" s="182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</row>
    <row r="482" spans="1:129" s="156" customFormat="1" ht="60.75" customHeight="1">
      <c r="A482" s="426"/>
      <c r="B482" s="398"/>
      <c r="C482" s="392"/>
      <c r="D482" s="395"/>
      <c r="E482" s="395"/>
      <c r="F482" s="395"/>
      <c r="G482" s="314" t="s">
        <v>503</v>
      </c>
      <c r="H482" s="314" t="s">
        <v>43</v>
      </c>
      <c r="I482" s="314">
        <v>135</v>
      </c>
      <c r="J482" s="315"/>
      <c r="K482" s="315"/>
      <c r="L482" s="182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</row>
    <row r="483" spans="1:126" s="158" customFormat="1" ht="27" customHeight="1">
      <c r="A483" s="426"/>
      <c r="B483" s="398"/>
      <c r="C483" s="392"/>
      <c r="D483" s="395"/>
      <c r="E483" s="395"/>
      <c r="F483" s="395"/>
      <c r="G483" s="314" t="s">
        <v>504</v>
      </c>
      <c r="H483" s="314" t="s">
        <v>43</v>
      </c>
      <c r="I483" s="314">
        <v>4</v>
      </c>
      <c r="J483" s="315"/>
      <c r="K483" s="197"/>
      <c r="L483" s="182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57"/>
      <c r="Z483" s="157"/>
      <c r="AA483" s="157"/>
      <c r="AB483" s="157"/>
      <c r="AC483" s="157"/>
      <c r="AD483" s="157"/>
      <c r="AE483" s="157"/>
      <c r="AF483" s="157"/>
      <c r="AG483" s="157"/>
      <c r="AH483" s="157"/>
      <c r="AI483" s="157"/>
      <c r="AJ483" s="157"/>
      <c r="AK483" s="157"/>
      <c r="AL483" s="157"/>
      <c r="AM483" s="157"/>
      <c r="AN483" s="157"/>
      <c r="AO483" s="157"/>
      <c r="AP483" s="157"/>
      <c r="AQ483" s="157"/>
      <c r="AR483" s="157"/>
      <c r="AS483" s="157"/>
      <c r="AT483" s="157"/>
      <c r="AU483" s="157"/>
      <c r="AV483" s="157"/>
      <c r="AW483" s="157"/>
      <c r="AX483" s="157"/>
      <c r="AY483" s="157"/>
      <c r="AZ483" s="157"/>
      <c r="BA483" s="157"/>
      <c r="BB483" s="157"/>
      <c r="BC483" s="157"/>
      <c r="BD483" s="157"/>
      <c r="BE483" s="157"/>
      <c r="BF483" s="157"/>
      <c r="BG483" s="157"/>
      <c r="BH483" s="157"/>
      <c r="BI483" s="157"/>
      <c r="BJ483" s="157"/>
      <c r="BK483" s="157"/>
      <c r="BL483" s="157"/>
      <c r="BM483" s="157"/>
      <c r="BN483" s="157"/>
      <c r="BO483" s="157"/>
      <c r="BP483" s="157"/>
      <c r="BQ483" s="157"/>
      <c r="BR483" s="157"/>
      <c r="BS483" s="157"/>
      <c r="BT483" s="157"/>
      <c r="BU483" s="157"/>
      <c r="BV483" s="157"/>
      <c r="BW483" s="157"/>
      <c r="BX483" s="157"/>
      <c r="BY483" s="157"/>
      <c r="BZ483" s="157"/>
      <c r="CA483" s="157"/>
      <c r="CB483" s="157"/>
      <c r="CC483" s="157"/>
      <c r="CD483" s="157"/>
      <c r="CE483" s="157"/>
      <c r="CF483" s="157"/>
      <c r="CG483" s="157"/>
      <c r="CH483" s="157"/>
      <c r="CI483" s="157"/>
      <c r="CJ483" s="157"/>
      <c r="CK483" s="157"/>
      <c r="CL483" s="157"/>
      <c r="CM483" s="157"/>
      <c r="CN483" s="157"/>
      <c r="CO483" s="157"/>
      <c r="CP483" s="157"/>
      <c r="CQ483" s="157"/>
      <c r="CR483" s="157"/>
      <c r="CS483" s="157"/>
      <c r="CT483" s="157"/>
      <c r="CU483" s="157"/>
      <c r="CV483" s="157"/>
      <c r="CW483" s="157"/>
      <c r="CX483" s="157"/>
      <c r="CY483" s="157"/>
      <c r="CZ483" s="157"/>
      <c r="DA483" s="157"/>
      <c r="DB483" s="157"/>
      <c r="DC483" s="157"/>
      <c r="DD483" s="157"/>
      <c r="DE483" s="157"/>
      <c r="DF483" s="157"/>
      <c r="DG483" s="157"/>
      <c r="DH483" s="157"/>
      <c r="DI483" s="157"/>
      <c r="DJ483" s="157"/>
      <c r="DK483" s="157"/>
      <c r="DL483" s="157"/>
      <c r="DM483" s="157"/>
      <c r="DN483" s="157"/>
      <c r="DO483" s="157"/>
      <c r="DP483" s="157"/>
      <c r="DQ483" s="157"/>
      <c r="DR483" s="157"/>
      <c r="DS483" s="157"/>
      <c r="DT483" s="157"/>
      <c r="DU483" s="157"/>
      <c r="DV483" s="157"/>
    </row>
    <row r="484" spans="1:12" s="7" customFormat="1" ht="30" customHeight="1">
      <c r="A484" s="426"/>
      <c r="B484" s="398"/>
      <c r="C484" s="392"/>
      <c r="D484" s="395"/>
      <c r="E484" s="395"/>
      <c r="F484" s="395"/>
      <c r="G484" s="314" t="s">
        <v>505</v>
      </c>
      <c r="H484" s="195" t="s">
        <v>43</v>
      </c>
      <c r="I484" s="195">
        <v>6</v>
      </c>
      <c r="J484" s="197"/>
      <c r="K484" s="315"/>
      <c r="L484" s="328"/>
    </row>
    <row r="485" spans="1:12" s="160" customFormat="1" ht="66.75" customHeight="1">
      <c r="A485" s="426"/>
      <c r="B485" s="398"/>
      <c r="C485" s="392"/>
      <c r="D485" s="395"/>
      <c r="E485" s="395"/>
      <c r="F485" s="395"/>
      <c r="G485" s="314" t="s">
        <v>506</v>
      </c>
      <c r="H485" s="314" t="s">
        <v>43</v>
      </c>
      <c r="I485" s="314">
        <v>9</v>
      </c>
      <c r="J485" s="315"/>
      <c r="K485" s="315"/>
      <c r="L485" s="182"/>
    </row>
    <row r="486" spans="1:12" s="7" customFormat="1" ht="59.25" customHeight="1">
      <c r="A486" s="216">
        <v>146</v>
      </c>
      <c r="B486" s="184" t="s">
        <v>507</v>
      </c>
      <c r="C486" s="314" t="s">
        <v>97</v>
      </c>
      <c r="D486" s="197">
        <v>0.04</v>
      </c>
      <c r="E486" s="315"/>
      <c r="F486" s="315"/>
      <c r="G486" s="195" t="s">
        <v>508</v>
      </c>
      <c r="H486" s="314" t="s">
        <v>43</v>
      </c>
      <c r="I486" s="314">
        <v>4</v>
      </c>
      <c r="J486" s="315"/>
      <c r="K486" s="315"/>
      <c r="L486" s="182"/>
    </row>
    <row r="487" spans="1:12" s="7" customFormat="1" ht="45.75" customHeight="1">
      <c r="A487" s="426">
        <v>147</v>
      </c>
      <c r="B487" s="398" t="s">
        <v>509</v>
      </c>
      <c r="C487" s="392" t="s">
        <v>97</v>
      </c>
      <c r="D487" s="395">
        <v>0.61</v>
      </c>
      <c r="E487" s="395"/>
      <c r="F487" s="395"/>
      <c r="G487" s="314" t="s">
        <v>510</v>
      </c>
      <c r="H487" s="314" t="s">
        <v>43</v>
      </c>
      <c r="I487" s="314">
        <v>10</v>
      </c>
      <c r="J487" s="315"/>
      <c r="K487" s="315"/>
      <c r="L487" s="182"/>
    </row>
    <row r="488" spans="1:12" s="121" customFormat="1" ht="42" customHeight="1">
      <c r="A488" s="426"/>
      <c r="B488" s="398"/>
      <c r="C488" s="392"/>
      <c r="D488" s="395"/>
      <c r="E488" s="395"/>
      <c r="F488" s="395"/>
      <c r="G488" s="314" t="s">
        <v>511</v>
      </c>
      <c r="H488" s="314" t="s">
        <v>43</v>
      </c>
      <c r="I488" s="314">
        <v>51</v>
      </c>
      <c r="J488" s="315"/>
      <c r="K488" s="315"/>
      <c r="L488" s="182"/>
    </row>
    <row r="489" spans="1:12" s="121" customFormat="1" ht="30.75" customHeight="1">
      <c r="A489" s="216">
        <v>148</v>
      </c>
      <c r="B489" s="184" t="s">
        <v>512</v>
      </c>
      <c r="C489" s="314" t="s">
        <v>97</v>
      </c>
      <c r="D489" s="184">
        <v>0.1</v>
      </c>
      <c r="E489" s="315"/>
      <c r="F489" s="315"/>
      <c r="G489" s="314" t="s">
        <v>513</v>
      </c>
      <c r="H489" s="314" t="s">
        <v>43</v>
      </c>
      <c r="I489" s="314">
        <v>10</v>
      </c>
      <c r="J489" s="315"/>
      <c r="K489" s="315"/>
      <c r="L489" s="182"/>
    </row>
    <row r="490" spans="1:12" s="121" customFormat="1" ht="51.75" customHeight="1">
      <c r="A490" s="216">
        <v>149</v>
      </c>
      <c r="B490" s="184" t="s">
        <v>514</v>
      </c>
      <c r="C490" s="314" t="s">
        <v>43</v>
      </c>
      <c r="D490" s="225">
        <v>2</v>
      </c>
      <c r="E490" s="315"/>
      <c r="F490" s="315"/>
      <c r="G490" s="314" t="s">
        <v>515</v>
      </c>
      <c r="H490" s="314" t="s">
        <v>43</v>
      </c>
      <c r="I490" s="314">
        <v>2</v>
      </c>
      <c r="J490" s="315"/>
      <c r="K490" s="315"/>
      <c r="L490" s="182"/>
    </row>
    <row r="491" spans="1:12" s="28" customFormat="1" ht="45" customHeight="1">
      <c r="A491" s="216">
        <v>150</v>
      </c>
      <c r="B491" s="184" t="s">
        <v>516</v>
      </c>
      <c r="C491" s="314" t="s">
        <v>43</v>
      </c>
      <c r="D491" s="225">
        <v>10</v>
      </c>
      <c r="E491" s="315"/>
      <c r="F491" s="315"/>
      <c r="G491" s="314" t="s">
        <v>578</v>
      </c>
      <c r="H491" s="314" t="s">
        <v>43</v>
      </c>
      <c r="I491" s="314">
        <v>100</v>
      </c>
      <c r="J491" s="315"/>
      <c r="K491" s="315"/>
      <c r="L491" s="182"/>
    </row>
    <row r="492" spans="1:129" s="156" customFormat="1" ht="38.25">
      <c r="A492" s="216">
        <v>151</v>
      </c>
      <c r="B492" s="184" t="s">
        <v>517</v>
      </c>
      <c r="C492" s="314" t="s">
        <v>97</v>
      </c>
      <c r="D492" s="184">
        <v>2.5</v>
      </c>
      <c r="E492" s="315"/>
      <c r="F492" s="315"/>
      <c r="G492" s="314" t="s">
        <v>518</v>
      </c>
      <c r="H492" s="314" t="s">
        <v>43</v>
      </c>
      <c r="I492" s="314">
        <v>2</v>
      </c>
      <c r="J492" s="315"/>
      <c r="K492" s="315"/>
      <c r="L492" s="182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</row>
    <row r="493" spans="1:129" s="279" customFormat="1" ht="42.75" customHeight="1">
      <c r="A493" s="309"/>
      <c r="B493" s="306" t="s">
        <v>76</v>
      </c>
      <c r="C493" s="306"/>
      <c r="D493" s="276"/>
      <c r="E493" s="276"/>
      <c r="F493" s="276"/>
      <c r="G493" s="267"/>
      <c r="H493" s="267"/>
      <c r="I493" s="267"/>
      <c r="J493" s="276"/>
      <c r="K493" s="276"/>
      <c r="L493" s="276"/>
      <c r="M493" s="355"/>
      <c r="N493" s="355"/>
      <c r="O493" s="355"/>
      <c r="P493" s="355"/>
      <c r="Q493" s="355"/>
      <c r="R493" s="355"/>
      <c r="S493" s="355"/>
      <c r="T493" s="355"/>
      <c r="U493" s="355"/>
      <c r="V493" s="355"/>
      <c r="W493" s="355"/>
      <c r="X493" s="355"/>
      <c r="Y493" s="355"/>
      <c r="Z493" s="355"/>
      <c r="AA493" s="355"/>
      <c r="AB493" s="355"/>
      <c r="AC493" s="355"/>
      <c r="AD493" s="355"/>
      <c r="AE493" s="355"/>
      <c r="AF493" s="355"/>
      <c r="AG493" s="355"/>
      <c r="AH493" s="355"/>
      <c r="AI493" s="355"/>
      <c r="AJ493" s="355"/>
      <c r="AK493" s="355"/>
      <c r="AL493" s="355"/>
      <c r="AM493" s="355"/>
      <c r="AN493" s="355"/>
      <c r="AO493" s="355"/>
      <c r="AP493" s="355"/>
      <c r="AQ493" s="355"/>
      <c r="AR493" s="355"/>
      <c r="AS493" s="355"/>
      <c r="AT493" s="355"/>
      <c r="AU493" s="355"/>
      <c r="AV493" s="355"/>
      <c r="AW493" s="355"/>
      <c r="AX493" s="355"/>
      <c r="AY493" s="355"/>
      <c r="AZ493" s="355"/>
      <c r="BA493" s="355"/>
      <c r="BB493" s="355"/>
      <c r="BC493" s="355"/>
      <c r="BD493" s="355"/>
      <c r="BE493" s="355"/>
      <c r="BF493" s="355"/>
      <c r="BG493" s="355"/>
      <c r="BH493" s="355"/>
      <c r="BI493" s="355"/>
      <c r="BJ493" s="355"/>
      <c r="BK493" s="355"/>
      <c r="BL493" s="355"/>
      <c r="BM493" s="355"/>
      <c r="BN493" s="355"/>
      <c r="BO493" s="355"/>
      <c r="BP493" s="355"/>
      <c r="BQ493" s="355"/>
      <c r="BR493" s="355"/>
      <c r="BS493" s="355"/>
      <c r="BT493" s="355"/>
      <c r="BU493" s="355"/>
      <c r="BV493" s="355"/>
      <c r="BW493" s="355"/>
      <c r="BX493" s="355"/>
      <c r="BY493" s="355"/>
      <c r="BZ493" s="355"/>
      <c r="CA493" s="355"/>
      <c r="CB493" s="355"/>
      <c r="CC493" s="355"/>
      <c r="CD493" s="355"/>
      <c r="CE493" s="355"/>
      <c r="CF493" s="355"/>
      <c r="CG493" s="355"/>
      <c r="CH493" s="355"/>
      <c r="CI493" s="355"/>
      <c r="CJ493" s="355"/>
      <c r="CK493" s="355"/>
      <c r="CL493" s="355"/>
      <c r="CM493" s="355"/>
      <c r="CN493" s="355"/>
      <c r="CO493" s="355"/>
      <c r="CP493" s="355"/>
      <c r="CQ493" s="355"/>
      <c r="CR493" s="355"/>
      <c r="CS493" s="355"/>
      <c r="CT493" s="355"/>
      <c r="CU493" s="355"/>
      <c r="CV493" s="355"/>
      <c r="CW493" s="355"/>
      <c r="CX493" s="355"/>
      <c r="CY493" s="355"/>
      <c r="CZ493" s="355"/>
      <c r="DA493" s="355"/>
      <c r="DB493" s="355"/>
      <c r="DC493" s="355"/>
      <c r="DD493" s="355"/>
      <c r="DE493" s="355"/>
      <c r="DF493" s="355"/>
      <c r="DG493" s="355"/>
      <c r="DH493" s="355"/>
      <c r="DI493" s="355"/>
      <c r="DJ493" s="355"/>
      <c r="DK493" s="355"/>
      <c r="DL493" s="355"/>
      <c r="DM493" s="355"/>
      <c r="DN493" s="355"/>
      <c r="DO493" s="355"/>
      <c r="DP493" s="355"/>
      <c r="DQ493" s="355"/>
      <c r="DR493" s="355"/>
      <c r="DS493" s="355"/>
      <c r="DT493" s="355"/>
      <c r="DU493" s="355"/>
      <c r="DV493" s="355"/>
      <c r="DW493" s="355"/>
      <c r="DX493" s="355"/>
      <c r="DY493" s="355"/>
    </row>
    <row r="494" spans="1:129" s="357" customFormat="1" ht="42.75" customHeight="1">
      <c r="A494" s="246"/>
      <c r="B494" s="244" t="s">
        <v>519</v>
      </c>
      <c r="C494" s="244"/>
      <c r="D494" s="246"/>
      <c r="E494" s="246"/>
      <c r="F494" s="246"/>
      <c r="G494" s="245"/>
      <c r="H494" s="245"/>
      <c r="I494" s="245"/>
      <c r="J494" s="246"/>
      <c r="K494" s="249"/>
      <c r="L494" s="246"/>
      <c r="M494" s="356"/>
      <c r="N494" s="356"/>
      <c r="O494" s="356"/>
      <c r="P494" s="356"/>
      <c r="Q494" s="356"/>
      <c r="R494" s="356"/>
      <c r="S494" s="356"/>
      <c r="T494" s="356"/>
      <c r="U494" s="356"/>
      <c r="V494" s="356"/>
      <c r="W494" s="356"/>
      <c r="X494" s="356"/>
      <c r="Y494" s="356"/>
      <c r="Z494" s="356"/>
      <c r="AA494" s="356"/>
      <c r="AB494" s="356"/>
      <c r="AC494" s="356"/>
      <c r="AD494" s="356"/>
      <c r="AE494" s="356"/>
      <c r="AF494" s="356"/>
      <c r="AG494" s="356"/>
      <c r="AH494" s="356"/>
      <c r="AI494" s="356"/>
      <c r="AJ494" s="356"/>
      <c r="AK494" s="356"/>
      <c r="AL494" s="356"/>
      <c r="AM494" s="356"/>
      <c r="AN494" s="356"/>
      <c r="AO494" s="356"/>
      <c r="AP494" s="356"/>
      <c r="AQ494" s="356"/>
      <c r="AR494" s="356"/>
      <c r="AS494" s="356"/>
      <c r="AT494" s="356"/>
      <c r="AU494" s="356"/>
      <c r="AV494" s="356"/>
      <c r="AW494" s="356"/>
      <c r="AX494" s="356"/>
      <c r="AY494" s="356"/>
      <c r="AZ494" s="356"/>
      <c r="BA494" s="356"/>
      <c r="BB494" s="356"/>
      <c r="BC494" s="356"/>
      <c r="BD494" s="356"/>
      <c r="BE494" s="356"/>
      <c r="BF494" s="356"/>
      <c r="BG494" s="356"/>
      <c r="BH494" s="356"/>
      <c r="BI494" s="356"/>
      <c r="BJ494" s="356"/>
      <c r="BK494" s="356"/>
      <c r="BL494" s="356"/>
      <c r="BM494" s="356"/>
      <c r="BN494" s="356"/>
      <c r="BO494" s="356"/>
      <c r="BP494" s="356"/>
      <c r="BQ494" s="356"/>
      <c r="BR494" s="356"/>
      <c r="BS494" s="356"/>
      <c r="BT494" s="356"/>
      <c r="BU494" s="356"/>
      <c r="BV494" s="356"/>
      <c r="BW494" s="356"/>
      <c r="BX494" s="356"/>
      <c r="BY494" s="356"/>
      <c r="BZ494" s="356"/>
      <c r="CA494" s="356"/>
      <c r="CB494" s="356"/>
      <c r="CC494" s="356"/>
      <c r="CD494" s="356"/>
      <c r="CE494" s="356"/>
      <c r="CF494" s="356"/>
      <c r="CG494" s="356"/>
      <c r="CH494" s="356"/>
      <c r="CI494" s="356"/>
      <c r="CJ494" s="356"/>
      <c r="CK494" s="356"/>
      <c r="CL494" s="356"/>
      <c r="CM494" s="356"/>
      <c r="CN494" s="356"/>
      <c r="CO494" s="356"/>
      <c r="CP494" s="356"/>
      <c r="CQ494" s="356"/>
      <c r="CR494" s="356"/>
      <c r="CS494" s="356"/>
      <c r="CT494" s="356"/>
      <c r="CU494" s="356"/>
      <c r="CV494" s="356"/>
      <c r="CW494" s="356"/>
      <c r="CX494" s="356"/>
      <c r="CY494" s="356"/>
      <c r="CZ494" s="356"/>
      <c r="DA494" s="356"/>
      <c r="DB494" s="356"/>
      <c r="DC494" s="356"/>
      <c r="DD494" s="356"/>
      <c r="DE494" s="356"/>
      <c r="DF494" s="356"/>
      <c r="DG494" s="356"/>
      <c r="DH494" s="356"/>
      <c r="DI494" s="356"/>
      <c r="DJ494" s="356"/>
      <c r="DK494" s="356"/>
      <c r="DL494" s="356"/>
      <c r="DM494" s="356"/>
      <c r="DN494" s="356"/>
      <c r="DO494" s="356"/>
      <c r="DP494" s="356"/>
      <c r="DQ494" s="356"/>
      <c r="DR494" s="356"/>
      <c r="DS494" s="356"/>
      <c r="DT494" s="356"/>
      <c r="DU494" s="356"/>
      <c r="DV494" s="356"/>
      <c r="DW494" s="356"/>
      <c r="DX494" s="356"/>
      <c r="DY494" s="356"/>
    </row>
    <row r="495" spans="1:129" s="279" customFormat="1" ht="42.75" customHeight="1">
      <c r="A495" s="276"/>
      <c r="B495" s="306" t="s">
        <v>549</v>
      </c>
      <c r="C495" s="306"/>
      <c r="D495" s="276"/>
      <c r="E495" s="276"/>
      <c r="F495" s="276"/>
      <c r="G495" s="267"/>
      <c r="H495" s="267"/>
      <c r="I495" s="267"/>
      <c r="J495" s="276"/>
      <c r="K495" s="298"/>
      <c r="L495" s="276"/>
      <c r="M495" s="355"/>
      <c r="N495" s="355"/>
      <c r="O495" s="355"/>
      <c r="P495" s="355"/>
      <c r="Q495" s="355"/>
      <c r="R495" s="355"/>
      <c r="S495" s="355"/>
      <c r="T495" s="355"/>
      <c r="U495" s="355"/>
      <c r="V495" s="355"/>
      <c r="W495" s="355"/>
      <c r="X495" s="355"/>
      <c r="Y495" s="355"/>
      <c r="Z495" s="355"/>
      <c r="AA495" s="355"/>
      <c r="AB495" s="355"/>
      <c r="AC495" s="355"/>
      <c r="AD495" s="355"/>
      <c r="AE495" s="355"/>
      <c r="AF495" s="355"/>
      <c r="AG495" s="355"/>
      <c r="AH495" s="355"/>
      <c r="AI495" s="355"/>
      <c r="AJ495" s="355"/>
      <c r="AK495" s="355"/>
      <c r="AL495" s="355"/>
      <c r="AM495" s="355"/>
      <c r="AN495" s="355"/>
      <c r="AO495" s="355"/>
      <c r="AP495" s="355"/>
      <c r="AQ495" s="355"/>
      <c r="AR495" s="355"/>
      <c r="AS495" s="355"/>
      <c r="AT495" s="355"/>
      <c r="AU495" s="355"/>
      <c r="AV495" s="355"/>
      <c r="AW495" s="355"/>
      <c r="AX495" s="355"/>
      <c r="AY495" s="355"/>
      <c r="AZ495" s="355"/>
      <c r="BA495" s="355"/>
      <c r="BB495" s="355"/>
      <c r="BC495" s="355"/>
      <c r="BD495" s="355"/>
      <c r="BE495" s="355"/>
      <c r="BF495" s="355"/>
      <c r="BG495" s="355"/>
      <c r="BH495" s="355"/>
      <c r="BI495" s="355"/>
      <c r="BJ495" s="355"/>
      <c r="BK495" s="355"/>
      <c r="BL495" s="355"/>
      <c r="BM495" s="355"/>
      <c r="BN495" s="355"/>
      <c r="BO495" s="355"/>
      <c r="BP495" s="355"/>
      <c r="BQ495" s="355"/>
      <c r="BR495" s="355"/>
      <c r="BS495" s="355"/>
      <c r="BT495" s="355"/>
      <c r="BU495" s="355"/>
      <c r="BV495" s="355"/>
      <c r="BW495" s="355"/>
      <c r="BX495" s="355"/>
      <c r="BY495" s="355"/>
      <c r="BZ495" s="355"/>
      <c r="CA495" s="355"/>
      <c r="CB495" s="355"/>
      <c r="CC495" s="355"/>
      <c r="CD495" s="355"/>
      <c r="CE495" s="355"/>
      <c r="CF495" s="355"/>
      <c r="CG495" s="355"/>
      <c r="CH495" s="355"/>
      <c r="CI495" s="355"/>
      <c r="CJ495" s="355"/>
      <c r="CK495" s="355"/>
      <c r="CL495" s="355"/>
      <c r="CM495" s="355"/>
      <c r="CN495" s="355"/>
      <c r="CO495" s="355"/>
      <c r="CP495" s="355"/>
      <c r="CQ495" s="355"/>
      <c r="CR495" s="355"/>
      <c r="CS495" s="355"/>
      <c r="CT495" s="355"/>
      <c r="CU495" s="355"/>
      <c r="CV495" s="355"/>
      <c r="CW495" s="355"/>
      <c r="CX495" s="355"/>
      <c r="CY495" s="355"/>
      <c r="CZ495" s="355"/>
      <c r="DA495" s="355"/>
      <c r="DB495" s="355"/>
      <c r="DC495" s="355"/>
      <c r="DD495" s="355"/>
      <c r="DE495" s="355"/>
      <c r="DF495" s="355"/>
      <c r="DG495" s="355"/>
      <c r="DH495" s="355"/>
      <c r="DI495" s="355"/>
      <c r="DJ495" s="355"/>
      <c r="DK495" s="355"/>
      <c r="DL495" s="355"/>
      <c r="DM495" s="355"/>
      <c r="DN495" s="355"/>
      <c r="DO495" s="355"/>
      <c r="DP495" s="355"/>
      <c r="DQ495" s="355"/>
      <c r="DR495" s="355"/>
      <c r="DS495" s="355"/>
      <c r="DT495" s="355"/>
      <c r="DU495" s="355"/>
      <c r="DV495" s="355"/>
      <c r="DW495" s="355"/>
      <c r="DX495" s="355"/>
      <c r="DY495" s="355"/>
    </row>
    <row r="496" spans="1:129" s="279" customFormat="1" ht="42.75" customHeight="1">
      <c r="A496" s="276"/>
      <c r="B496" s="306" t="s">
        <v>550</v>
      </c>
      <c r="C496" s="306"/>
      <c r="D496" s="276"/>
      <c r="E496" s="276"/>
      <c r="F496" s="276"/>
      <c r="G496" s="267"/>
      <c r="H496" s="267"/>
      <c r="I496" s="267"/>
      <c r="J496" s="276"/>
      <c r="K496" s="298"/>
      <c r="L496" s="276"/>
      <c r="M496" s="355"/>
      <c r="N496" s="355"/>
      <c r="O496" s="355"/>
      <c r="P496" s="355"/>
      <c r="Q496" s="355"/>
      <c r="R496" s="355"/>
      <c r="S496" s="355"/>
      <c r="T496" s="355"/>
      <c r="U496" s="355"/>
      <c r="V496" s="355"/>
      <c r="W496" s="355"/>
      <c r="X496" s="355"/>
      <c r="Y496" s="355"/>
      <c r="Z496" s="355"/>
      <c r="AA496" s="355"/>
      <c r="AB496" s="355"/>
      <c r="AC496" s="355"/>
      <c r="AD496" s="355"/>
      <c r="AE496" s="355"/>
      <c r="AF496" s="355"/>
      <c r="AG496" s="355"/>
      <c r="AH496" s="355"/>
      <c r="AI496" s="355"/>
      <c r="AJ496" s="355"/>
      <c r="AK496" s="355"/>
      <c r="AL496" s="355"/>
      <c r="AM496" s="355"/>
      <c r="AN496" s="355"/>
      <c r="AO496" s="355"/>
      <c r="AP496" s="355"/>
      <c r="AQ496" s="355"/>
      <c r="AR496" s="355"/>
      <c r="AS496" s="355"/>
      <c r="AT496" s="355"/>
      <c r="AU496" s="355"/>
      <c r="AV496" s="355"/>
      <c r="AW496" s="355"/>
      <c r="AX496" s="355"/>
      <c r="AY496" s="355"/>
      <c r="AZ496" s="355"/>
      <c r="BA496" s="355"/>
      <c r="BB496" s="355"/>
      <c r="BC496" s="355"/>
      <c r="BD496" s="355"/>
      <c r="BE496" s="355"/>
      <c r="BF496" s="355"/>
      <c r="BG496" s="355"/>
      <c r="BH496" s="355"/>
      <c r="BI496" s="355"/>
      <c r="BJ496" s="355"/>
      <c r="BK496" s="355"/>
      <c r="BL496" s="355"/>
      <c r="BM496" s="355"/>
      <c r="BN496" s="355"/>
      <c r="BO496" s="355"/>
      <c r="BP496" s="355"/>
      <c r="BQ496" s="355"/>
      <c r="BR496" s="355"/>
      <c r="BS496" s="355"/>
      <c r="BT496" s="355"/>
      <c r="BU496" s="355"/>
      <c r="BV496" s="355"/>
      <c r="BW496" s="355"/>
      <c r="BX496" s="355"/>
      <c r="BY496" s="355"/>
      <c r="BZ496" s="355"/>
      <c r="CA496" s="355"/>
      <c r="CB496" s="355"/>
      <c r="CC496" s="355"/>
      <c r="CD496" s="355"/>
      <c r="CE496" s="355"/>
      <c r="CF496" s="355"/>
      <c r="CG496" s="355"/>
      <c r="CH496" s="355"/>
      <c r="CI496" s="355"/>
      <c r="CJ496" s="355"/>
      <c r="CK496" s="355"/>
      <c r="CL496" s="355"/>
      <c r="CM496" s="355"/>
      <c r="CN496" s="355"/>
      <c r="CO496" s="355"/>
      <c r="CP496" s="355"/>
      <c r="CQ496" s="355"/>
      <c r="CR496" s="355"/>
      <c r="CS496" s="355"/>
      <c r="CT496" s="355"/>
      <c r="CU496" s="355"/>
      <c r="CV496" s="355"/>
      <c r="CW496" s="355"/>
      <c r="CX496" s="355"/>
      <c r="CY496" s="355"/>
      <c r="CZ496" s="355"/>
      <c r="DA496" s="355"/>
      <c r="DB496" s="355"/>
      <c r="DC496" s="355"/>
      <c r="DD496" s="355"/>
      <c r="DE496" s="355"/>
      <c r="DF496" s="355"/>
      <c r="DG496" s="355"/>
      <c r="DH496" s="355"/>
      <c r="DI496" s="355"/>
      <c r="DJ496" s="355"/>
      <c r="DK496" s="355"/>
      <c r="DL496" s="355"/>
      <c r="DM496" s="355"/>
      <c r="DN496" s="355"/>
      <c r="DO496" s="355"/>
      <c r="DP496" s="355"/>
      <c r="DQ496" s="355"/>
      <c r="DR496" s="355"/>
      <c r="DS496" s="355"/>
      <c r="DT496" s="355"/>
      <c r="DU496" s="355"/>
      <c r="DV496" s="355"/>
      <c r="DW496" s="355"/>
      <c r="DX496" s="355"/>
      <c r="DY496" s="355"/>
    </row>
    <row r="497" spans="1:129" s="156" customFormat="1" ht="42.75" customHeight="1">
      <c r="A497" s="225">
        <v>152</v>
      </c>
      <c r="B497" s="184" t="s">
        <v>545</v>
      </c>
      <c r="C497" s="184" t="s">
        <v>521</v>
      </c>
      <c r="D497" s="225">
        <v>1</v>
      </c>
      <c r="E497" s="315"/>
      <c r="F497" s="315"/>
      <c r="G497" s="314" t="s">
        <v>520</v>
      </c>
      <c r="H497" s="314" t="s">
        <v>521</v>
      </c>
      <c r="I497" s="314">
        <v>1</v>
      </c>
      <c r="J497" s="315"/>
      <c r="K497" s="197"/>
      <c r="L497" s="315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</row>
    <row r="498" spans="1:129" s="156" customFormat="1" ht="32.25" customHeight="1">
      <c r="A498" s="428">
        <v>153</v>
      </c>
      <c r="B498" s="398" t="s">
        <v>544</v>
      </c>
      <c r="C498" s="398" t="s">
        <v>43</v>
      </c>
      <c r="D498" s="428">
        <v>23</v>
      </c>
      <c r="E498" s="395"/>
      <c r="F498" s="395"/>
      <c r="G498" s="314" t="s">
        <v>522</v>
      </c>
      <c r="H498" s="314" t="s">
        <v>43</v>
      </c>
      <c r="I498" s="314">
        <v>1</v>
      </c>
      <c r="J498" s="315"/>
      <c r="K498" s="197"/>
      <c r="L498" s="315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</row>
    <row r="499" spans="1:129" s="156" customFormat="1" ht="33" customHeight="1">
      <c r="A499" s="428"/>
      <c r="B499" s="398"/>
      <c r="C499" s="398"/>
      <c r="D499" s="428"/>
      <c r="E499" s="395"/>
      <c r="F499" s="395"/>
      <c r="G499" s="314" t="s">
        <v>523</v>
      </c>
      <c r="H499" s="314" t="s">
        <v>43</v>
      </c>
      <c r="I499" s="314">
        <v>3</v>
      </c>
      <c r="J499" s="315"/>
      <c r="K499" s="197"/>
      <c r="L499" s="315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</row>
    <row r="500" spans="1:126" s="158" customFormat="1" ht="28.5" customHeight="1">
      <c r="A500" s="428"/>
      <c r="B500" s="398"/>
      <c r="C500" s="398"/>
      <c r="D500" s="428"/>
      <c r="E500" s="395"/>
      <c r="F500" s="395"/>
      <c r="G500" s="314" t="s">
        <v>524</v>
      </c>
      <c r="H500" s="314" t="s">
        <v>43</v>
      </c>
      <c r="I500" s="314">
        <v>3</v>
      </c>
      <c r="J500" s="315"/>
      <c r="K500" s="197"/>
      <c r="L500" s="315"/>
      <c r="M500" s="157"/>
      <c r="N500" s="157"/>
      <c r="O500" s="157"/>
      <c r="P500" s="157"/>
      <c r="Q500" s="157"/>
      <c r="R500" s="157"/>
      <c r="S500" s="157"/>
      <c r="T500" s="157"/>
      <c r="U500" s="157"/>
      <c r="V500" s="157"/>
      <c r="W500" s="157"/>
      <c r="X500" s="157"/>
      <c r="Y500" s="157"/>
      <c r="Z500" s="157"/>
      <c r="AA500" s="157"/>
      <c r="AB500" s="157"/>
      <c r="AC500" s="157"/>
      <c r="AD500" s="157"/>
      <c r="AE500" s="157"/>
      <c r="AF500" s="157"/>
      <c r="AG500" s="157"/>
      <c r="AH500" s="157"/>
      <c r="AI500" s="157"/>
      <c r="AJ500" s="157"/>
      <c r="AK500" s="157"/>
      <c r="AL500" s="157"/>
      <c r="AM500" s="157"/>
      <c r="AN500" s="157"/>
      <c r="AO500" s="157"/>
      <c r="AP500" s="157"/>
      <c r="AQ500" s="157"/>
      <c r="AR500" s="157"/>
      <c r="AS500" s="157"/>
      <c r="AT500" s="157"/>
      <c r="AU500" s="157"/>
      <c r="AV500" s="157"/>
      <c r="AW500" s="157"/>
      <c r="AX500" s="157"/>
      <c r="AY500" s="157"/>
      <c r="AZ500" s="157"/>
      <c r="BA500" s="157"/>
      <c r="BB500" s="157"/>
      <c r="BC500" s="157"/>
      <c r="BD500" s="157"/>
      <c r="BE500" s="157"/>
      <c r="BF500" s="157"/>
      <c r="BG500" s="157"/>
      <c r="BH500" s="157"/>
      <c r="BI500" s="157"/>
      <c r="BJ500" s="157"/>
      <c r="BK500" s="157"/>
      <c r="BL500" s="157"/>
      <c r="BM500" s="157"/>
      <c r="BN500" s="157"/>
      <c r="BO500" s="157"/>
      <c r="BP500" s="157"/>
      <c r="BQ500" s="157"/>
      <c r="BR500" s="157"/>
      <c r="BS500" s="157"/>
      <c r="BT500" s="157"/>
      <c r="BU500" s="157"/>
      <c r="BV500" s="157"/>
      <c r="BW500" s="157"/>
      <c r="BX500" s="157"/>
      <c r="BY500" s="157"/>
      <c r="BZ500" s="157"/>
      <c r="CA500" s="157"/>
      <c r="CB500" s="157"/>
      <c r="CC500" s="157"/>
      <c r="CD500" s="157"/>
      <c r="CE500" s="157"/>
      <c r="CF500" s="157"/>
      <c r="CG500" s="157"/>
      <c r="CH500" s="157"/>
      <c r="CI500" s="157"/>
      <c r="CJ500" s="157"/>
      <c r="CK500" s="157"/>
      <c r="CL500" s="157"/>
      <c r="CM500" s="157"/>
      <c r="CN500" s="157"/>
      <c r="CO500" s="157"/>
      <c r="CP500" s="157"/>
      <c r="CQ500" s="157"/>
      <c r="CR500" s="157"/>
      <c r="CS500" s="157"/>
      <c r="CT500" s="157"/>
      <c r="CU500" s="157"/>
      <c r="CV500" s="157"/>
      <c r="CW500" s="157"/>
      <c r="CX500" s="157"/>
      <c r="CY500" s="157"/>
      <c r="CZ500" s="157"/>
      <c r="DA500" s="157"/>
      <c r="DB500" s="157"/>
      <c r="DC500" s="157"/>
      <c r="DD500" s="157"/>
      <c r="DE500" s="157"/>
      <c r="DF500" s="157"/>
      <c r="DG500" s="157"/>
      <c r="DH500" s="157"/>
      <c r="DI500" s="157"/>
      <c r="DJ500" s="157"/>
      <c r="DK500" s="157"/>
      <c r="DL500" s="157"/>
      <c r="DM500" s="157"/>
      <c r="DN500" s="157"/>
      <c r="DO500" s="157"/>
      <c r="DP500" s="157"/>
      <c r="DQ500" s="157"/>
      <c r="DR500" s="157"/>
      <c r="DS500" s="157"/>
      <c r="DT500" s="157"/>
      <c r="DU500" s="157"/>
      <c r="DV500" s="157"/>
    </row>
    <row r="501" spans="1:12" s="157" customFormat="1" ht="28.5" customHeight="1">
      <c r="A501" s="428"/>
      <c r="B501" s="398"/>
      <c r="C501" s="398"/>
      <c r="D501" s="428"/>
      <c r="E501" s="395"/>
      <c r="F501" s="395"/>
      <c r="G501" s="314" t="s">
        <v>525</v>
      </c>
      <c r="H501" s="195" t="s">
        <v>43</v>
      </c>
      <c r="I501" s="195">
        <v>8</v>
      </c>
      <c r="J501" s="197"/>
      <c r="K501" s="197"/>
      <c r="L501" s="197"/>
    </row>
    <row r="502" spans="1:12" s="133" customFormat="1" ht="29.25" customHeight="1">
      <c r="A502" s="428"/>
      <c r="B502" s="398"/>
      <c r="C502" s="398"/>
      <c r="D502" s="428"/>
      <c r="E502" s="395"/>
      <c r="F502" s="395"/>
      <c r="G502" s="314" t="s">
        <v>526</v>
      </c>
      <c r="H502" s="195" t="s">
        <v>43</v>
      </c>
      <c r="I502" s="195">
        <v>1</v>
      </c>
      <c r="J502" s="197"/>
      <c r="K502" s="315"/>
      <c r="L502" s="321"/>
    </row>
    <row r="503" spans="1:12" s="133" customFormat="1" ht="28.5" customHeight="1">
      <c r="A503" s="428"/>
      <c r="B503" s="398"/>
      <c r="C503" s="398"/>
      <c r="D503" s="428"/>
      <c r="E503" s="395"/>
      <c r="F503" s="395"/>
      <c r="G503" s="195" t="s">
        <v>527</v>
      </c>
      <c r="H503" s="314" t="s">
        <v>43</v>
      </c>
      <c r="I503" s="314">
        <v>2</v>
      </c>
      <c r="J503" s="315"/>
      <c r="K503" s="315"/>
      <c r="L503" s="182"/>
    </row>
    <row r="504" spans="1:12" s="138" customFormat="1" ht="26.25" customHeight="1">
      <c r="A504" s="428"/>
      <c r="B504" s="398"/>
      <c r="C504" s="398"/>
      <c r="D504" s="428"/>
      <c r="E504" s="395"/>
      <c r="F504" s="395"/>
      <c r="G504" s="195" t="s">
        <v>528</v>
      </c>
      <c r="H504" s="314" t="s">
        <v>43</v>
      </c>
      <c r="I504" s="314">
        <v>1</v>
      </c>
      <c r="J504" s="315"/>
      <c r="K504" s="315"/>
      <c r="L504" s="182"/>
    </row>
    <row r="505" spans="1:12" s="131" customFormat="1" ht="27.75" customHeight="1">
      <c r="A505" s="428"/>
      <c r="B505" s="398"/>
      <c r="C505" s="398"/>
      <c r="D505" s="428"/>
      <c r="E505" s="395"/>
      <c r="F505" s="395"/>
      <c r="G505" s="314" t="s">
        <v>529</v>
      </c>
      <c r="H505" s="314" t="s">
        <v>43</v>
      </c>
      <c r="I505" s="314">
        <v>2</v>
      </c>
      <c r="J505" s="315"/>
      <c r="K505" s="315"/>
      <c r="L505" s="182"/>
    </row>
    <row r="506" spans="1:12" s="131" customFormat="1" ht="12.75">
      <c r="A506" s="428"/>
      <c r="B506" s="398"/>
      <c r="C506" s="398"/>
      <c r="D506" s="428"/>
      <c r="E506" s="395"/>
      <c r="F506" s="395"/>
      <c r="G506" s="314" t="s">
        <v>530</v>
      </c>
      <c r="H506" s="314" t="s">
        <v>43</v>
      </c>
      <c r="I506" s="314">
        <v>2</v>
      </c>
      <c r="J506" s="315"/>
      <c r="K506" s="315"/>
      <c r="L506" s="182"/>
    </row>
    <row r="507" spans="1:12" s="131" customFormat="1" ht="24" customHeight="1">
      <c r="A507" s="428"/>
      <c r="B507" s="398"/>
      <c r="C507" s="398"/>
      <c r="D507" s="428"/>
      <c r="E507" s="395"/>
      <c r="F507" s="395"/>
      <c r="G507" s="314" t="s">
        <v>531</v>
      </c>
      <c r="H507" s="314" t="s">
        <v>43</v>
      </c>
      <c r="I507" s="314">
        <v>23</v>
      </c>
      <c r="J507" s="315"/>
      <c r="K507" s="315"/>
      <c r="L507" s="182"/>
    </row>
    <row r="508" spans="1:12" s="131" customFormat="1" ht="33" customHeight="1">
      <c r="A508" s="428"/>
      <c r="B508" s="398"/>
      <c r="C508" s="398"/>
      <c r="D508" s="428"/>
      <c r="E508" s="395"/>
      <c r="F508" s="395"/>
      <c r="G508" s="314" t="s">
        <v>532</v>
      </c>
      <c r="H508" s="314" t="s">
        <v>43</v>
      </c>
      <c r="I508" s="314">
        <v>18</v>
      </c>
      <c r="J508" s="315"/>
      <c r="K508" s="315"/>
      <c r="L508" s="182"/>
    </row>
    <row r="509" spans="1:12" s="131" customFormat="1" ht="27.75" customHeight="1">
      <c r="A509" s="428"/>
      <c r="B509" s="398"/>
      <c r="C509" s="398"/>
      <c r="D509" s="428"/>
      <c r="E509" s="395"/>
      <c r="F509" s="395"/>
      <c r="G509" s="314" t="s">
        <v>533</v>
      </c>
      <c r="H509" s="314" t="s">
        <v>43</v>
      </c>
      <c r="I509" s="314">
        <v>1</v>
      </c>
      <c r="J509" s="315"/>
      <c r="K509" s="315"/>
      <c r="L509" s="182"/>
    </row>
    <row r="510" spans="1:12" s="131" customFormat="1" ht="27.75" customHeight="1">
      <c r="A510" s="428"/>
      <c r="B510" s="398"/>
      <c r="C510" s="398"/>
      <c r="D510" s="428"/>
      <c r="E510" s="395"/>
      <c r="F510" s="395"/>
      <c r="G510" s="314" t="s">
        <v>534</v>
      </c>
      <c r="H510" s="314" t="s">
        <v>43</v>
      </c>
      <c r="I510" s="314">
        <v>2</v>
      </c>
      <c r="J510" s="315"/>
      <c r="K510" s="315"/>
      <c r="L510" s="182"/>
    </row>
    <row r="511" spans="1:12" s="131" customFormat="1" ht="33.75" customHeight="1">
      <c r="A511" s="428"/>
      <c r="B511" s="398"/>
      <c r="C511" s="398"/>
      <c r="D511" s="428"/>
      <c r="E511" s="395"/>
      <c r="F511" s="395"/>
      <c r="G511" s="314" t="s">
        <v>535</v>
      </c>
      <c r="H511" s="314" t="s">
        <v>43</v>
      </c>
      <c r="I511" s="314">
        <v>1</v>
      </c>
      <c r="J511" s="315"/>
      <c r="K511" s="315"/>
      <c r="L511" s="182"/>
    </row>
    <row r="512" spans="1:12" s="131" customFormat="1" ht="33.75" customHeight="1">
      <c r="A512" s="428"/>
      <c r="B512" s="398"/>
      <c r="C512" s="398"/>
      <c r="D512" s="428"/>
      <c r="E512" s="395"/>
      <c r="F512" s="395"/>
      <c r="G512" s="314" t="s">
        <v>536</v>
      </c>
      <c r="H512" s="314" t="s">
        <v>43</v>
      </c>
      <c r="I512" s="314">
        <v>1</v>
      </c>
      <c r="J512" s="315"/>
      <c r="K512" s="315"/>
      <c r="L512" s="182"/>
    </row>
    <row r="513" spans="1:12" s="345" customFormat="1" ht="39.75" customHeight="1">
      <c r="A513" s="310"/>
      <c r="B513" s="306" t="s">
        <v>551</v>
      </c>
      <c r="C513" s="306"/>
      <c r="D513" s="310"/>
      <c r="E513" s="276"/>
      <c r="F513" s="276"/>
      <c r="G513" s="267"/>
      <c r="H513" s="267"/>
      <c r="I513" s="267"/>
      <c r="J513" s="276"/>
      <c r="K513" s="276"/>
      <c r="L513" s="276"/>
    </row>
    <row r="514" spans="1:12" s="346" customFormat="1" ht="39.75" customHeight="1">
      <c r="A514" s="265"/>
      <c r="B514" s="306" t="s">
        <v>552</v>
      </c>
      <c r="C514" s="265"/>
      <c r="D514" s="266"/>
      <c r="E514" s="266"/>
      <c r="F514" s="266"/>
      <c r="G514" s="265"/>
      <c r="H514" s="265"/>
      <c r="I514" s="265"/>
      <c r="J514" s="266"/>
      <c r="K514" s="266"/>
      <c r="L514" s="273"/>
    </row>
    <row r="515" spans="1:12" s="131" customFormat="1" ht="63" customHeight="1">
      <c r="A515" s="314">
        <v>154</v>
      </c>
      <c r="B515" s="184" t="s">
        <v>543</v>
      </c>
      <c r="C515" s="314" t="s">
        <v>521</v>
      </c>
      <c r="D515" s="225">
        <v>1</v>
      </c>
      <c r="E515" s="315"/>
      <c r="F515" s="315"/>
      <c r="G515" s="314" t="s">
        <v>537</v>
      </c>
      <c r="H515" s="314" t="s">
        <v>521</v>
      </c>
      <c r="I515" s="314">
        <v>1</v>
      </c>
      <c r="J515" s="315"/>
      <c r="K515" s="315"/>
      <c r="L515" s="182"/>
    </row>
    <row r="516" spans="1:12" s="140" customFormat="1" ht="56.25" customHeight="1">
      <c r="A516" s="392">
        <v>155</v>
      </c>
      <c r="B516" s="398" t="s">
        <v>542</v>
      </c>
      <c r="C516" s="392" t="s">
        <v>43</v>
      </c>
      <c r="D516" s="428">
        <v>26</v>
      </c>
      <c r="E516" s="395"/>
      <c r="F516" s="395"/>
      <c r="G516" s="314" t="s">
        <v>539</v>
      </c>
      <c r="H516" s="314" t="s">
        <v>43</v>
      </c>
      <c r="I516" s="314">
        <v>1</v>
      </c>
      <c r="J516" s="315"/>
      <c r="K516" s="315"/>
      <c r="L516" s="182"/>
    </row>
    <row r="517" spans="1:12" s="131" customFormat="1" ht="64.5" customHeight="1">
      <c r="A517" s="392"/>
      <c r="B517" s="398"/>
      <c r="C517" s="392"/>
      <c r="D517" s="428"/>
      <c r="E517" s="395"/>
      <c r="F517" s="395"/>
      <c r="G517" s="314" t="s">
        <v>538</v>
      </c>
      <c r="H517" s="314" t="s">
        <v>43</v>
      </c>
      <c r="I517" s="314">
        <v>1</v>
      </c>
      <c r="J517" s="315"/>
      <c r="K517" s="315"/>
      <c r="L517" s="182"/>
    </row>
    <row r="518" spans="1:12" s="131" customFormat="1" ht="84.75" customHeight="1">
      <c r="A518" s="392"/>
      <c r="B518" s="398"/>
      <c r="C518" s="392"/>
      <c r="D518" s="428"/>
      <c r="E518" s="395"/>
      <c r="F518" s="395"/>
      <c r="G518" s="314" t="s">
        <v>540</v>
      </c>
      <c r="H518" s="314" t="s">
        <v>43</v>
      </c>
      <c r="I518" s="314">
        <v>1</v>
      </c>
      <c r="J518" s="315"/>
      <c r="K518" s="315"/>
      <c r="L518" s="182"/>
    </row>
    <row r="519" spans="1:12" s="131" customFormat="1" ht="46.5" customHeight="1">
      <c r="A519" s="392"/>
      <c r="B519" s="398"/>
      <c r="C519" s="392"/>
      <c r="D519" s="428"/>
      <c r="E519" s="395"/>
      <c r="F519" s="395"/>
      <c r="G519" s="314" t="s">
        <v>541</v>
      </c>
      <c r="H519" s="314" t="s">
        <v>43</v>
      </c>
      <c r="I519" s="314">
        <v>23</v>
      </c>
      <c r="J519" s="315"/>
      <c r="K519" s="315"/>
      <c r="L519" s="182"/>
    </row>
    <row r="520" spans="1:12" s="345" customFormat="1" ht="39.75" customHeight="1">
      <c r="A520" s="267"/>
      <c r="B520" s="306" t="s">
        <v>553</v>
      </c>
      <c r="C520" s="267"/>
      <c r="D520" s="310"/>
      <c r="E520" s="276"/>
      <c r="F520" s="276"/>
      <c r="G520" s="267"/>
      <c r="H520" s="267"/>
      <c r="I520" s="267"/>
      <c r="J520" s="276"/>
      <c r="K520" s="276"/>
      <c r="L520" s="276"/>
    </row>
    <row r="521" spans="1:12" s="345" customFormat="1" ht="57" customHeight="1">
      <c r="A521" s="267"/>
      <c r="B521" s="306" t="s">
        <v>554</v>
      </c>
      <c r="C521" s="267"/>
      <c r="D521" s="276"/>
      <c r="E521" s="276"/>
      <c r="F521" s="276"/>
      <c r="G521" s="267"/>
      <c r="H521" s="267"/>
      <c r="I521" s="267"/>
      <c r="J521" s="276"/>
      <c r="K521" s="276"/>
      <c r="L521" s="277"/>
    </row>
    <row r="522" spans="1:12" s="131" customFormat="1" ht="45.75" customHeight="1">
      <c r="A522" s="314">
        <v>156</v>
      </c>
      <c r="B522" s="184" t="s">
        <v>545</v>
      </c>
      <c r="C522" s="314" t="s">
        <v>43</v>
      </c>
      <c r="D522" s="225">
        <v>1</v>
      </c>
      <c r="E522" s="315"/>
      <c r="F522" s="315"/>
      <c r="G522" s="314" t="s">
        <v>546</v>
      </c>
      <c r="H522" s="314" t="s">
        <v>43</v>
      </c>
      <c r="I522" s="314">
        <v>1</v>
      </c>
      <c r="J522" s="315"/>
      <c r="K522" s="315"/>
      <c r="L522" s="182"/>
    </row>
    <row r="523" spans="1:12" s="137" customFormat="1" ht="54" customHeight="1">
      <c r="A523" s="216">
        <v>157</v>
      </c>
      <c r="B523" s="184" t="s">
        <v>544</v>
      </c>
      <c r="C523" s="314" t="s">
        <v>43</v>
      </c>
      <c r="D523" s="225">
        <v>2</v>
      </c>
      <c r="E523" s="315"/>
      <c r="F523" s="315"/>
      <c r="G523" s="314" t="s">
        <v>547</v>
      </c>
      <c r="H523" s="314" t="s">
        <v>43</v>
      </c>
      <c r="I523" s="314">
        <v>2</v>
      </c>
      <c r="J523" s="315"/>
      <c r="K523" s="315"/>
      <c r="L523" s="182"/>
    </row>
    <row r="524" spans="1:12" s="137" customFormat="1" ht="46.5" customHeight="1">
      <c r="A524" s="216">
        <v>158</v>
      </c>
      <c r="B524" s="184" t="s">
        <v>542</v>
      </c>
      <c r="C524" s="314" t="s">
        <v>43</v>
      </c>
      <c r="D524" s="225">
        <v>3</v>
      </c>
      <c r="E524" s="315"/>
      <c r="F524" s="315"/>
      <c r="G524" s="314" t="s">
        <v>548</v>
      </c>
      <c r="H524" s="314" t="s">
        <v>43</v>
      </c>
      <c r="I524" s="314">
        <v>3</v>
      </c>
      <c r="J524" s="315"/>
      <c r="K524" s="315"/>
      <c r="L524" s="182"/>
    </row>
    <row r="525" spans="1:12" s="358" customFormat="1" ht="39.75" customHeight="1">
      <c r="A525" s="309"/>
      <c r="B525" s="306" t="s">
        <v>555</v>
      </c>
      <c r="C525" s="267"/>
      <c r="D525" s="276"/>
      <c r="E525" s="276"/>
      <c r="F525" s="276"/>
      <c r="G525" s="267"/>
      <c r="H525" s="267"/>
      <c r="I525" s="267"/>
      <c r="J525" s="276"/>
      <c r="K525" s="276"/>
      <c r="L525" s="276"/>
    </row>
    <row r="526" spans="1:12" s="359" customFormat="1" ht="39.75" customHeight="1">
      <c r="A526" s="250"/>
      <c r="B526" s="240" t="s">
        <v>556</v>
      </c>
      <c r="C526" s="241"/>
      <c r="D526" s="242"/>
      <c r="E526" s="242"/>
      <c r="F526" s="242"/>
      <c r="G526" s="241"/>
      <c r="H526" s="241"/>
      <c r="I526" s="241"/>
      <c r="J526" s="242"/>
      <c r="K526" s="242"/>
      <c r="L526" s="329"/>
    </row>
    <row r="527" spans="1:12" s="346" customFormat="1" ht="39.75" customHeight="1">
      <c r="A527" s="267"/>
      <c r="B527" s="306" t="s">
        <v>557</v>
      </c>
      <c r="C527" s="267"/>
      <c r="D527" s="276"/>
      <c r="E527" s="276"/>
      <c r="F527" s="276"/>
      <c r="G527" s="267"/>
      <c r="H527" s="267"/>
      <c r="I527" s="267"/>
      <c r="J527" s="276"/>
      <c r="K527" s="276"/>
      <c r="L527" s="278"/>
    </row>
    <row r="528" spans="1:12" s="127" customFormat="1" ht="16.5" customHeight="1">
      <c r="A528" s="216">
        <v>159</v>
      </c>
      <c r="B528" s="184" t="s">
        <v>558</v>
      </c>
      <c r="C528" s="314" t="s">
        <v>560</v>
      </c>
      <c r="D528" s="225">
        <v>1</v>
      </c>
      <c r="E528" s="315"/>
      <c r="F528" s="315"/>
      <c r="G528" s="314"/>
      <c r="H528" s="314"/>
      <c r="I528" s="314"/>
      <c r="J528" s="315"/>
      <c r="K528" s="315"/>
      <c r="L528" s="182"/>
    </row>
    <row r="529" spans="1:129" s="147" customFormat="1" ht="26.25" customHeight="1">
      <c r="A529" s="216">
        <v>160</v>
      </c>
      <c r="B529" s="184" t="s">
        <v>559</v>
      </c>
      <c r="C529" s="314" t="s">
        <v>560</v>
      </c>
      <c r="D529" s="225">
        <v>1</v>
      </c>
      <c r="E529" s="315"/>
      <c r="F529" s="315"/>
      <c r="G529" s="314"/>
      <c r="H529" s="314"/>
      <c r="I529" s="314"/>
      <c r="J529" s="315"/>
      <c r="K529" s="315"/>
      <c r="L529" s="182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  <c r="AM529" s="146"/>
      <c r="AN529" s="146"/>
      <c r="AO529" s="146"/>
      <c r="AP529" s="146"/>
      <c r="AQ529" s="146"/>
      <c r="AR529" s="146"/>
      <c r="AS529" s="146"/>
      <c r="AT529" s="146"/>
      <c r="AU529" s="146"/>
      <c r="AV529" s="146"/>
      <c r="AW529" s="146"/>
      <c r="AX529" s="146"/>
      <c r="AY529" s="146"/>
      <c r="AZ529" s="146"/>
      <c r="BA529" s="146"/>
      <c r="BB529" s="146"/>
      <c r="BC529" s="146"/>
      <c r="BD529" s="146"/>
      <c r="BE529" s="146"/>
      <c r="BF529" s="146"/>
      <c r="BG529" s="146"/>
      <c r="BH529" s="146"/>
      <c r="BI529" s="146"/>
      <c r="BJ529" s="146"/>
      <c r="BK529" s="146"/>
      <c r="BL529" s="146"/>
      <c r="BM529" s="146"/>
      <c r="BN529" s="146"/>
      <c r="BO529" s="146"/>
      <c r="BP529" s="146"/>
      <c r="BQ529" s="146"/>
      <c r="BR529" s="146"/>
      <c r="BS529" s="146"/>
      <c r="BT529" s="146"/>
      <c r="BU529" s="146"/>
      <c r="BV529" s="146"/>
      <c r="BW529" s="146"/>
      <c r="BX529" s="146"/>
      <c r="BY529" s="146"/>
      <c r="BZ529" s="146"/>
      <c r="CA529" s="146"/>
      <c r="CB529" s="146"/>
      <c r="CC529" s="146"/>
      <c r="CD529" s="146"/>
      <c r="CE529" s="146"/>
      <c r="CF529" s="146"/>
      <c r="CG529" s="146"/>
      <c r="CH529" s="146"/>
      <c r="CI529" s="146"/>
      <c r="CJ529" s="146"/>
      <c r="CK529" s="146"/>
      <c r="CL529" s="146"/>
      <c r="CM529" s="146"/>
      <c r="CN529" s="146"/>
      <c r="CO529" s="146"/>
      <c r="CP529" s="146"/>
      <c r="CQ529" s="146"/>
      <c r="CR529" s="146"/>
      <c r="CS529" s="146"/>
      <c r="CT529" s="146"/>
      <c r="CU529" s="146"/>
      <c r="CV529" s="146"/>
      <c r="CW529" s="146"/>
      <c r="CX529" s="146"/>
      <c r="CY529" s="146"/>
      <c r="CZ529" s="146"/>
      <c r="DA529" s="146"/>
      <c r="DB529" s="146"/>
      <c r="DC529" s="146"/>
      <c r="DD529" s="146"/>
      <c r="DE529" s="146"/>
      <c r="DF529" s="146"/>
      <c r="DG529" s="146"/>
      <c r="DH529" s="146"/>
      <c r="DI529" s="146"/>
      <c r="DJ529" s="146"/>
      <c r="DK529" s="146"/>
      <c r="DL529" s="146"/>
      <c r="DM529" s="146"/>
      <c r="DN529" s="146"/>
      <c r="DO529" s="146"/>
      <c r="DP529" s="146"/>
      <c r="DQ529" s="146"/>
      <c r="DR529" s="146"/>
      <c r="DS529" s="146"/>
      <c r="DT529" s="146"/>
      <c r="DU529" s="146"/>
      <c r="DV529" s="146"/>
      <c r="DW529" s="146"/>
      <c r="DX529" s="146"/>
      <c r="DY529" s="146"/>
    </row>
    <row r="530" spans="1:126" s="361" customFormat="1" ht="39.75" customHeight="1">
      <c r="A530" s="240"/>
      <c r="B530" s="240" t="s">
        <v>561</v>
      </c>
      <c r="C530" s="240"/>
      <c r="D530" s="242"/>
      <c r="E530" s="242"/>
      <c r="F530" s="242"/>
      <c r="G530" s="241"/>
      <c r="H530" s="241"/>
      <c r="I530" s="241"/>
      <c r="J530" s="242"/>
      <c r="K530" s="247"/>
      <c r="L530" s="329"/>
      <c r="M530" s="360"/>
      <c r="N530" s="360"/>
      <c r="O530" s="360"/>
      <c r="P530" s="360"/>
      <c r="Q530" s="360"/>
      <c r="R530" s="360"/>
      <c r="S530" s="360"/>
      <c r="T530" s="360"/>
      <c r="U530" s="360"/>
      <c r="V530" s="360"/>
      <c r="W530" s="360"/>
      <c r="X530" s="360"/>
      <c r="Y530" s="360"/>
      <c r="Z530" s="360"/>
      <c r="AA530" s="360"/>
      <c r="AB530" s="360"/>
      <c r="AC530" s="360"/>
      <c r="AD530" s="360"/>
      <c r="AE530" s="360"/>
      <c r="AF530" s="360"/>
      <c r="AG530" s="360"/>
      <c r="AH530" s="360"/>
      <c r="AI530" s="360"/>
      <c r="AJ530" s="360"/>
      <c r="AK530" s="360"/>
      <c r="AL530" s="360"/>
      <c r="AM530" s="360"/>
      <c r="AN530" s="360"/>
      <c r="AO530" s="360"/>
      <c r="AP530" s="360"/>
      <c r="AQ530" s="360"/>
      <c r="AR530" s="360"/>
      <c r="AS530" s="360"/>
      <c r="AT530" s="360"/>
      <c r="AU530" s="360"/>
      <c r="AV530" s="360"/>
      <c r="AW530" s="360"/>
      <c r="AX530" s="360"/>
      <c r="AY530" s="360"/>
      <c r="AZ530" s="360"/>
      <c r="BA530" s="360"/>
      <c r="BB530" s="360"/>
      <c r="BC530" s="360"/>
      <c r="BD530" s="360"/>
      <c r="BE530" s="360"/>
      <c r="BF530" s="360"/>
      <c r="BG530" s="360"/>
      <c r="BH530" s="360"/>
      <c r="BI530" s="360"/>
      <c r="BJ530" s="360"/>
      <c r="BK530" s="360"/>
      <c r="BL530" s="360"/>
      <c r="BM530" s="360"/>
      <c r="BN530" s="360"/>
      <c r="BO530" s="360"/>
      <c r="BP530" s="360"/>
      <c r="BQ530" s="360"/>
      <c r="BR530" s="360"/>
      <c r="BS530" s="360"/>
      <c r="BT530" s="360"/>
      <c r="BU530" s="360"/>
      <c r="BV530" s="360"/>
      <c r="BW530" s="360"/>
      <c r="BX530" s="360"/>
      <c r="BY530" s="360"/>
      <c r="BZ530" s="360"/>
      <c r="CA530" s="360"/>
      <c r="CB530" s="360"/>
      <c r="CC530" s="360"/>
      <c r="CD530" s="360"/>
      <c r="CE530" s="360"/>
      <c r="CF530" s="360"/>
      <c r="CG530" s="360"/>
      <c r="CH530" s="360"/>
      <c r="CI530" s="360"/>
      <c r="CJ530" s="360"/>
      <c r="CK530" s="360"/>
      <c r="CL530" s="360"/>
      <c r="CM530" s="360"/>
      <c r="CN530" s="360"/>
      <c r="CO530" s="360"/>
      <c r="CP530" s="360"/>
      <c r="CQ530" s="360"/>
      <c r="CR530" s="360"/>
      <c r="CS530" s="360"/>
      <c r="CT530" s="360"/>
      <c r="CU530" s="360"/>
      <c r="CV530" s="360"/>
      <c r="CW530" s="360"/>
      <c r="CX530" s="360"/>
      <c r="CY530" s="360"/>
      <c r="CZ530" s="360"/>
      <c r="DA530" s="360"/>
      <c r="DB530" s="360"/>
      <c r="DC530" s="360"/>
      <c r="DD530" s="360"/>
      <c r="DE530" s="360"/>
      <c r="DF530" s="360"/>
      <c r="DG530" s="360"/>
      <c r="DH530" s="360"/>
      <c r="DI530" s="360"/>
      <c r="DJ530" s="360"/>
      <c r="DK530" s="360"/>
      <c r="DL530" s="360"/>
      <c r="DM530" s="360"/>
      <c r="DN530" s="360"/>
      <c r="DO530" s="360"/>
      <c r="DP530" s="360"/>
      <c r="DQ530" s="360"/>
      <c r="DR530" s="360"/>
      <c r="DS530" s="360"/>
      <c r="DT530" s="360"/>
      <c r="DU530" s="360"/>
      <c r="DV530" s="360"/>
    </row>
    <row r="531" spans="1:12" s="362" customFormat="1" ht="39.75" customHeight="1">
      <c r="A531" s="248"/>
      <c r="B531" s="240" t="s">
        <v>562</v>
      </c>
      <c r="C531" s="248"/>
      <c r="D531" s="242"/>
      <c r="E531" s="247"/>
      <c r="F531" s="247"/>
      <c r="G531" s="241"/>
      <c r="H531" s="248"/>
      <c r="I531" s="248"/>
      <c r="J531" s="247"/>
      <c r="K531" s="247"/>
      <c r="L531" s="247"/>
    </row>
    <row r="532" spans="1:12" s="362" customFormat="1" ht="39.75" customHeight="1">
      <c r="A532" s="372"/>
      <c r="B532" s="390" t="s">
        <v>590</v>
      </c>
      <c r="C532" s="391"/>
      <c r="D532" s="391"/>
      <c r="E532" s="391"/>
      <c r="F532" s="391"/>
      <c r="G532" s="391"/>
      <c r="H532" s="391"/>
      <c r="I532" s="373"/>
      <c r="J532" s="374"/>
      <c r="K532" s="375"/>
      <c r="L532" s="375"/>
    </row>
    <row r="533" spans="1:12" s="132" customFormat="1" ht="21" customHeight="1">
      <c r="A533" s="195">
        <v>1</v>
      </c>
      <c r="B533" s="184" t="s">
        <v>579</v>
      </c>
      <c r="C533" s="405"/>
      <c r="D533" s="405"/>
      <c r="E533" s="405"/>
      <c r="F533" s="405"/>
      <c r="G533" s="405"/>
      <c r="H533" s="405"/>
      <c r="I533" s="405"/>
      <c r="J533" s="405"/>
      <c r="K533" s="405"/>
      <c r="L533" s="405"/>
    </row>
    <row r="534" spans="1:12" s="132" customFormat="1" ht="21" customHeight="1">
      <c r="A534" s="314">
        <v>2</v>
      </c>
      <c r="B534" s="184" t="s">
        <v>564</v>
      </c>
      <c r="C534" s="395"/>
      <c r="D534" s="395"/>
      <c r="E534" s="395"/>
      <c r="F534" s="395"/>
      <c r="G534" s="395"/>
      <c r="H534" s="395"/>
      <c r="I534" s="395"/>
      <c r="J534" s="395"/>
      <c r="K534" s="395"/>
      <c r="L534" s="395"/>
    </row>
    <row r="535" spans="1:12" s="137" customFormat="1" ht="21" customHeight="1">
      <c r="A535" s="314">
        <v>3</v>
      </c>
      <c r="B535" s="184" t="s">
        <v>563</v>
      </c>
      <c r="C535" s="395"/>
      <c r="D535" s="395"/>
      <c r="E535" s="395"/>
      <c r="F535" s="395"/>
      <c r="G535" s="395"/>
      <c r="H535" s="395"/>
      <c r="I535" s="395"/>
      <c r="J535" s="395"/>
      <c r="K535" s="395"/>
      <c r="L535" s="395"/>
    </row>
    <row r="536" spans="1:12" s="7" customFormat="1" ht="16.5" customHeight="1">
      <c r="A536" s="314">
        <v>4</v>
      </c>
      <c r="B536" s="184" t="s">
        <v>583</v>
      </c>
      <c r="C536" s="395"/>
      <c r="D536" s="395"/>
      <c r="E536" s="395"/>
      <c r="F536" s="395"/>
      <c r="G536" s="395"/>
      <c r="H536" s="395"/>
      <c r="I536" s="395"/>
      <c r="J536" s="395"/>
      <c r="K536" s="395"/>
      <c r="L536" s="395"/>
    </row>
    <row r="537" spans="1:12" s="132" customFormat="1" ht="27" customHeight="1">
      <c r="A537" s="314">
        <v>5</v>
      </c>
      <c r="B537" s="184" t="s">
        <v>565</v>
      </c>
      <c r="C537" s="395"/>
      <c r="D537" s="395"/>
      <c r="E537" s="395"/>
      <c r="F537" s="395"/>
      <c r="G537" s="395"/>
      <c r="H537" s="395"/>
      <c r="I537" s="395"/>
      <c r="J537" s="395"/>
      <c r="K537" s="395"/>
      <c r="L537" s="395"/>
    </row>
    <row r="538" spans="1:13" s="132" customFormat="1" ht="27" customHeight="1" thickBot="1">
      <c r="A538" s="443" t="s">
        <v>566</v>
      </c>
      <c r="B538" s="443"/>
      <c r="C538" s="443"/>
      <c r="D538" s="443"/>
      <c r="E538" s="443"/>
      <c r="F538" s="443"/>
      <c r="G538" s="443"/>
      <c r="H538" s="443"/>
      <c r="I538" s="443"/>
      <c r="J538" s="444">
        <f>L532+C533+C534+C535+C536+C537</f>
        <v>0</v>
      </c>
      <c r="K538" s="444"/>
      <c r="L538" s="444"/>
      <c r="M538" s="371"/>
    </row>
    <row r="539" spans="1:12" s="132" customFormat="1" ht="21" customHeight="1">
      <c r="A539" s="448" t="s">
        <v>591</v>
      </c>
      <c r="B539" s="449"/>
      <c r="C539" s="449"/>
      <c r="D539" s="449"/>
      <c r="E539" s="449"/>
      <c r="F539" s="449"/>
      <c r="G539" s="449"/>
      <c r="H539" s="449"/>
      <c r="I539" s="449"/>
      <c r="J539" s="449"/>
      <c r="K539" s="449"/>
      <c r="L539" s="450"/>
    </row>
    <row r="540" spans="1:12" s="132" customFormat="1" ht="21" customHeight="1">
      <c r="A540" s="451"/>
      <c r="B540" s="452"/>
      <c r="C540" s="452"/>
      <c r="D540" s="452"/>
      <c r="E540" s="452"/>
      <c r="F540" s="452"/>
      <c r="G540" s="452"/>
      <c r="H540" s="452"/>
      <c r="I540" s="452"/>
      <c r="J540" s="452"/>
      <c r="K540" s="452"/>
      <c r="L540" s="453"/>
    </row>
    <row r="541" spans="1:126" s="158" customFormat="1" ht="62.25" customHeight="1" thickBot="1">
      <c r="A541" s="454"/>
      <c r="B541" s="455"/>
      <c r="C541" s="455"/>
      <c r="D541" s="455"/>
      <c r="E541" s="455"/>
      <c r="F541" s="455"/>
      <c r="G541" s="455"/>
      <c r="H541" s="455"/>
      <c r="I541" s="455"/>
      <c r="J541" s="455"/>
      <c r="K541" s="455"/>
      <c r="L541" s="456"/>
      <c r="M541" s="157"/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  <c r="Z541" s="157"/>
      <c r="AA541" s="157"/>
      <c r="AB541" s="157"/>
      <c r="AC541" s="157"/>
      <c r="AD541" s="157"/>
      <c r="AE541" s="157"/>
      <c r="AF541" s="157"/>
      <c r="AG541" s="157"/>
      <c r="AH541" s="157"/>
      <c r="AI541" s="157"/>
      <c r="AJ541" s="157"/>
      <c r="AK541" s="157"/>
      <c r="AL541" s="157"/>
      <c r="AM541" s="157"/>
      <c r="AN541" s="157"/>
      <c r="AO541" s="157"/>
      <c r="AP541" s="157"/>
      <c r="AQ541" s="157"/>
      <c r="AR541" s="157"/>
      <c r="AS541" s="157"/>
      <c r="AT541" s="157"/>
      <c r="AU541" s="157"/>
      <c r="AV541" s="157"/>
      <c r="AW541" s="157"/>
      <c r="AX541" s="157"/>
      <c r="AY541" s="157"/>
      <c r="AZ541" s="157"/>
      <c r="BA541" s="157"/>
      <c r="BB541" s="157"/>
      <c r="BC541" s="157"/>
      <c r="BD541" s="157"/>
      <c r="BE541" s="157"/>
      <c r="BF541" s="157"/>
      <c r="BG541" s="157"/>
      <c r="BH541" s="157"/>
      <c r="BI541" s="157"/>
      <c r="BJ541" s="157"/>
      <c r="BK541" s="157"/>
      <c r="BL541" s="157"/>
      <c r="BM541" s="157"/>
      <c r="BN541" s="157"/>
      <c r="BO541" s="157"/>
      <c r="BP541" s="157"/>
      <c r="BQ541" s="157"/>
      <c r="BR541" s="157"/>
      <c r="BS541" s="157"/>
      <c r="BT541" s="157"/>
      <c r="BU541" s="157"/>
      <c r="BV541" s="157"/>
      <c r="BW541" s="157"/>
      <c r="BX541" s="157"/>
      <c r="BY541" s="157"/>
      <c r="BZ541" s="157"/>
      <c r="CA541" s="157"/>
      <c r="CB541" s="157"/>
      <c r="CC541" s="157"/>
      <c r="CD541" s="157"/>
      <c r="CE541" s="157"/>
      <c r="CF541" s="157"/>
      <c r="CG541" s="157"/>
      <c r="CH541" s="157"/>
      <c r="CI541" s="157"/>
      <c r="CJ541" s="157"/>
      <c r="CK541" s="157"/>
      <c r="CL541" s="157"/>
      <c r="CM541" s="157"/>
      <c r="CN541" s="157"/>
      <c r="CO541" s="157"/>
      <c r="CP541" s="157"/>
      <c r="CQ541" s="157"/>
      <c r="CR541" s="157"/>
      <c r="CS541" s="157"/>
      <c r="CT541" s="157"/>
      <c r="CU541" s="157"/>
      <c r="CV541" s="157"/>
      <c r="CW541" s="157"/>
      <c r="CX541" s="157"/>
      <c r="CY541" s="157"/>
      <c r="CZ541" s="157"/>
      <c r="DA541" s="157"/>
      <c r="DB541" s="157"/>
      <c r="DC541" s="157"/>
      <c r="DD541" s="157"/>
      <c r="DE541" s="157"/>
      <c r="DF541" s="157"/>
      <c r="DG541" s="157"/>
      <c r="DH541" s="157"/>
      <c r="DI541" s="157"/>
      <c r="DJ541" s="157"/>
      <c r="DK541" s="157"/>
      <c r="DL541" s="157"/>
      <c r="DM541" s="157"/>
      <c r="DN541" s="157"/>
      <c r="DO541" s="157"/>
      <c r="DP541" s="157"/>
      <c r="DQ541" s="157"/>
      <c r="DR541" s="157"/>
      <c r="DS541" s="157"/>
      <c r="DT541" s="157"/>
      <c r="DU541" s="157"/>
      <c r="DV541" s="157"/>
    </row>
    <row r="542" spans="1:12" s="132" customFormat="1" ht="21" customHeight="1">
      <c r="A542" s="445"/>
      <c r="B542" s="446"/>
      <c r="C542" s="445"/>
      <c r="D542" s="447"/>
      <c r="E542" s="447"/>
      <c r="F542" s="447"/>
      <c r="G542" s="445"/>
      <c r="H542" s="445"/>
      <c r="I542" s="445"/>
      <c r="J542" s="447"/>
      <c r="K542" s="447"/>
      <c r="L542" s="370"/>
    </row>
    <row r="543" spans="1:12" s="132" customFormat="1" ht="21" customHeight="1">
      <c r="A543" s="251"/>
      <c r="B543" s="252"/>
      <c r="C543" s="251"/>
      <c r="D543" s="253"/>
      <c r="E543" s="256"/>
      <c r="F543" s="256"/>
      <c r="G543" s="255"/>
      <c r="H543" s="251"/>
      <c r="I543" s="251"/>
      <c r="J543" s="256"/>
      <c r="K543" s="256"/>
      <c r="L543" s="254"/>
    </row>
    <row r="544" spans="1:12" s="136" customFormat="1" ht="17.25" customHeight="1">
      <c r="A544" s="314"/>
      <c r="B544" s="184"/>
      <c r="C544" s="314"/>
      <c r="D544" s="315"/>
      <c r="E544" s="315"/>
      <c r="F544" s="315"/>
      <c r="G544" s="314"/>
      <c r="H544" s="314"/>
      <c r="I544" s="314"/>
      <c r="J544" s="315"/>
      <c r="K544" s="315"/>
      <c r="L544" s="180"/>
    </row>
    <row r="545" spans="1:12" s="131" customFormat="1" ht="27.75" customHeight="1">
      <c r="A545" s="314"/>
      <c r="B545" s="184"/>
      <c r="C545" s="314"/>
      <c r="D545" s="315"/>
      <c r="E545" s="315"/>
      <c r="F545" s="315"/>
      <c r="G545" s="314"/>
      <c r="H545" s="314"/>
      <c r="I545" s="314"/>
      <c r="J545" s="315"/>
      <c r="K545" s="315"/>
      <c r="L545" s="180"/>
    </row>
    <row r="546" spans="1:12" s="131" customFormat="1" ht="12.75">
      <c r="A546" s="238"/>
      <c r="B546" s="184"/>
      <c r="C546" s="314"/>
      <c r="D546" s="315"/>
      <c r="E546" s="315"/>
      <c r="F546" s="315"/>
      <c r="G546" s="314"/>
      <c r="H546" s="314"/>
      <c r="I546" s="314"/>
      <c r="J546" s="315"/>
      <c r="K546" s="315"/>
      <c r="L546" s="180"/>
    </row>
    <row r="547" spans="1:12" s="131" customFormat="1" ht="24" customHeight="1">
      <c r="A547" s="314"/>
      <c r="B547" s="184"/>
      <c r="C547" s="314"/>
      <c r="D547" s="315"/>
      <c r="E547" s="315"/>
      <c r="F547" s="315"/>
      <c r="G547" s="314"/>
      <c r="H547" s="314"/>
      <c r="I547" s="314"/>
      <c r="J547" s="315"/>
      <c r="K547" s="315"/>
      <c r="L547" s="180"/>
    </row>
    <row r="548" spans="1:12" s="131" customFormat="1" ht="12.75">
      <c r="A548" s="314"/>
      <c r="B548" s="184"/>
      <c r="C548" s="314"/>
      <c r="D548" s="315"/>
      <c r="E548" s="315"/>
      <c r="F548" s="315"/>
      <c r="G548" s="314"/>
      <c r="H548" s="314"/>
      <c r="I548" s="314"/>
      <c r="J548" s="315"/>
      <c r="K548" s="315"/>
      <c r="L548" s="180"/>
    </row>
    <row r="549" spans="1:12" s="131" customFormat="1" ht="15" customHeight="1">
      <c r="A549" s="314"/>
      <c r="B549" s="184"/>
      <c r="C549" s="314"/>
      <c r="D549" s="315"/>
      <c r="E549" s="315"/>
      <c r="F549" s="315"/>
      <c r="G549" s="314"/>
      <c r="H549" s="314"/>
      <c r="I549" s="314"/>
      <c r="J549" s="315"/>
      <c r="K549" s="315"/>
      <c r="L549" s="180"/>
    </row>
    <row r="550" spans="1:12" s="137" customFormat="1" ht="27" customHeight="1">
      <c r="A550" s="314"/>
      <c r="B550" s="184"/>
      <c r="C550" s="314"/>
      <c r="D550" s="315"/>
      <c r="E550" s="315"/>
      <c r="F550" s="315"/>
      <c r="G550" s="314"/>
      <c r="H550" s="314"/>
      <c r="I550" s="314"/>
      <c r="J550" s="315"/>
      <c r="K550" s="315"/>
      <c r="L550" s="180"/>
    </row>
    <row r="551" spans="1:12" s="137" customFormat="1" ht="21" customHeight="1">
      <c r="A551" s="238"/>
      <c r="B551" s="184"/>
      <c r="C551" s="314"/>
      <c r="D551" s="315"/>
      <c r="E551" s="315"/>
      <c r="F551" s="315"/>
      <c r="G551" s="314"/>
      <c r="H551" s="314"/>
      <c r="I551" s="314"/>
      <c r="J551" s="315"/>
      <c r="K551" s="315"/>
      <c r="L551" s="180"/>
    </row>
    <row r="552" spans="1:12" s="137" customFormat="1" ht="21" customHeight="1">
      <c r="A552" s="314"/>
      <c r="B552" s="184"/>
      <c r="C552" s="314"/>
      <c r="D552" s="315"/>
      <c r="E552" s="315"/>
      <c r="F552" s="315"/>
      <c r="G552" s="314"/>
      <c r="H552" s="314"/>
      <c r="I552" s="314"/>
      <c r="J552" s="315"/>
      <c r="K552" s="315"/>
      <c r="L552" s="180"/>
    </row>
    <row r="553" spans="1:12" s="137" customFormat="1" ht="21" customHeight="1">
      <c r="A553" s="314"/>
      <c r="B553" s="184"/>
      <c r="C553" s="314"/>
      <c r="D553" s="315"/>
      <c r="E553" s="315"/>
      <c r="F553" s="315"/>
      <c r="G553" s="314"/>
      <c r="H553" s="314"/>
      <c r="I553" s="314"/>
      <c r="J553" s="315"/>
      <c r="K553" s="315"/>
      <c r="L553" s="180"/>
    </row>
    <row r="554" spans="1:12" s="7" customFormat="1" ht="16.5" customHeight="1">
      <c r="A554" s="314"/>
      <c r="B554" s="184"/>
      <c r="C554" s="314"/>
      <c r="D554" s="315"/>
      <c r="E554" s="315"/>
      <c r="F554" s="315"/>
      <c r="G554" s="314"/>
      <c r="H554" s="314"/>
      <c r="I554" s="314"/>
      <c r="J554" s="315"/>
      <c r="K554" s="315"/>
      <c r="L554" s="180"/>
    </row>
    <row r="555" spans="1:12" s="142" customFormat="1" ht="23.25" customHeight="1">
      <c r="A555" s="314"/>
      <c r="B555" s="184"/>
      <c r="C555" s="314"/>
      <c r="D555" s="315"/>
      <c r="E555" s="315"/>
      <c r="F555" s="315"/>
      <c r="G555" s="314"/>
      <c r="H555" s="314"/>
      <c r="I555" s="314"/>
      <c r="J555" s="315"/>
      <c r="K555" s="315"/>
      <c r="L555" s="180"/>
    </row>
    <row r="556" spans="1:12" s="142" customFormat="1" ht="18" customHeight="1">
      <c r="A556" s="238"/>
      <c r="B556" s="184"/>
      <c r="C556" s="314"/>
      <c r="D556" s="315"/>
      <c r="E556" s="315"/>
      <c r="F556" s="315"/>
      <c r="G556" s="314"/>
      <c r="H556" s="314"/>
      <c r="I556" s="314"/>
      <c r="J556" s="315"/>
      <c r="K556" s="315"/>
      <c r="L556" s="180"/>
    </row>
    <row r="557" spans="1:12" s="142" customFormat="1" ht="17.25" customHeight="1">
      <c r="A557" s="314"/>
      <c r="B557" s="184"/>
      <c r="C557" s="314"/>
      <c r="D557" s="315"/>
      <c r="E557" s="315"/>
      <c r="F557" s="315"/>
      <c r="G557" s="314"/>
      <c r="H557" s="314"/>
      <c r="I557" s="314"/>
      <c r="J557" s="315"/>
      <c r="K557" s="315"/>
      <c r="L557" s="180"/>
    </row>
    <row r="558" spans="1:12" s="141" customFormat="1" ht="12.75" customHeight="1" hidden="1">
      <c r="A558" s="314"/>
      <c r="B558" s="184"/>
      <c r="C558" s="314"/>
      <c r="D558" s="315"/>
      <c r="E558" s="315"/>
      <c r="F558" s="315"/>
      <c r="G558" s="314"/>
      <c r="H558" s="314"/>
      <c r="I558" s="314"/>
      <c r="J558" s="315"/>
      <c r="K558" s="315"/>
      <c r="L558" s="180"/>
    </row>
    <row r="559" spans="1:12" s="127" customFormat="1" ht="16.5" customHeight="1">
      <c r="A559" s="314"/>
      <c r="B559" s="184"/>
      <c r="C559" s="314"/>
      <c r="D559" s="315"/>
      <c r="E559" s="315"/>
      <c r="F559" s="315"/>
      <c r="G559" s="314"/>
      <c r="H559" s="314"/>
      <c r="I559" s="314"/>
      <c r="J559" s="315"/>
      <c r="K559" s="315"/>
      <c r="L559" s="180"/>
    </row>
    <row r="560" spans="1:129" s="145" customFormat="1" ht="12.75">
      <c r="A560" s="314"/>
      <c r="B560" s="184"/>
      <c r="C560" s="314"/>
      <c r="D560" s="315"/>
      <c r="E560" s="315"/>
      <c r="F560" s="315"/>
      <c r="G560" s="314"/>
      <c r="H560" s="314"/>
      <c r="I560" s="314"/>
      <c r="J560" s="315"/>
      <c r="K560" s="315"/>
      <c r="L560" s="180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  <c r="AQ560" s="144"/>
      <c r="AR560" s="144"/>
      <c r="AS560" s="144"/>
      <c r="AT560" s="144"/>
      <c r="AU560" s="144"/>
      <c r="AV560" s="144"/>
      <c r="AW560" s="144"/>
      <c r="AX560" s="144"/>
      <c r="AY560" s="144"/>
      <c r="AZ560" s="144"/>
      <c r="BA560" s="144"/>
      <c r="BB560" s="144"/>
      <c r="BC560" s="144"/>
      <c r="BD560" s="144"/>
      <c r="BE560" s="144"/>
      <c r="BF560" s="144"/>
      <c r="BG560" s="144"/>
      <c r="BH560" s="144"/>
      <c r="BI560" s="144"/>
      <c r="BJ560" s="144"/>
      <c r="BK560" s="144"/>
      <c r="BL560" s="144"/>
      <c r="BM560" s="144"/>
      <c r="BN560" s="144"/>
      <c r="BO560" s="144"/>
      <c r="BP560" s="144"/>
      <c r="BQ560" s="144"/>
      <c r="BR560" s="144"/>
      <c r="BS560" s="144"/>
      <c r="BT560" s="144"/>
      <c r="BU560" s="144"/>
      <c r="BV560" s="144"/>
      <c r="BW560" s="144"/>
      <c r="BX560" s="144"/>
      <c r="BY560" s="144"/>
      <c r="BZ560" s="144"/>
      <c r="CA560" s="144"/>
      <c r="CB560" s="144"/>
      <c r="CC560" s="144"/>
      <c r="CD560" s="144"/>
      <c r="CE560" s="144"/>
      <c r="CF560" s="144"/>
      <c r="CG560" s="144"/>
      <c r="CH560" s="144"/>
      <c r="CI560" s="144"/>
      <c r="CJ560" s="144"/>
      <c r="CK560" s="144"/>
      <c r="CL560" s="144"/>
      <c r="CM560" s="144"/>
      <c r="CN560" s="144"/>
      <c r="CO560" s="144"/>
      <c r="CP560" s="144"/>
      <c r="CQ560" s="144"/>
      <c r="CR560" s="144"/>
      <c r="CS560" s="144"/>
      <c r="CT560" s="144"/>
      <c r="CU560" s="144"/>
      <c r="CV560" s="144"/>
      <c r="CW560" s="144"/>
      <c r="CX560" s="144"/>
      <c r="CY560" s="144"/>
      <c r="CZ560" s="144"/>
      <c r="DA560" s="144"/>
      <c r="DB560" s="144"/>
      <c r="DC560" s="144"/>
      <c r="DD560" s="144"/>
      <c r="DE560" s="144"/>
      <c r="DF560" s="144"/>
      <c r="DG560" s="144"/>
      <c r="DH560" s="144"/>
      <c r="DI560" s="144"/>
      <c r="DJ560" s="144"/>
      <c r="DK560" s="144"/>
      <c r="DL560" s="144"/>
      <c r="DM560" s="144"/>
      <c r="DN560" s="144"/>
      <c r="DO560" s="144"/>
      <c r="DP560" s="144"/>
      <c r="DQ560" s="144"/>
      <c r="DR560" s="144"/>
      <c r="DS560" s="144"/>
      <c r="DT560" s="144"/>
      <c r="DU560" s="144"/>
      <c r="DV560" s="144"/>
      <c r="DW560" s="144"/>
      <c r="DX560" s="144"/>
      <c r="DY560" s="144"/>
    </row>
    <row r="561" spans="1:129" s="151" customFormat="1" ht="22.5" customHeight="1">
      <c r="A561" s="314"/>
      <c r="B561" s="184"/>
      <c r="C561" s="314"/>
      <c r="D561" s="315"/>
      <c r="E561" s="315"/>
      <c r="F561" s="315"/>
      <c r="G561" s="314"/>
      <c r="H561" s="314"/>
      <c r="I561" s="314"/>
      <c r="J561" s="315"/>
      <c r="K561" s="315"/>
      <c r="L561" s="18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  <c r="BC561" s="150"/>
      <c r="BD561" s="150"/>
      <c r="BE561" s="150"/>
      <c r="BF561" s="150"/>
      <c r="BG561" s="150"/>
      <c r="BH561" s="150"/>
      <c r="BI561" s="150"/>
      <c r="BJ561" s="150"/>
      <c r="BK561" s="150"/>
      <c r="BL561" s="150"/>
      <c r="BM561" s="150"/>
      <c r="BN561" s="150"/>
      <c r="BO561" s="150"/>
      <c r="BP561" s="150"/>
      <c r="BQ561" s="150"/>
      <c r="BR561" s="150"/>
      <c r="BS561" s="150"/>
      <c r="BT561" s="150"/>
      <c r="BU561" s="150"/>
      <c r="BV561" s="150"/>
      <c r="BW561" s="150"/>
      <c r="BX561" s="150"/>
      <c r="BY561" s="150"/>
      <c r="BZ561" s="150"/>
      <c r="CA561" s="150"/>
      <c r="CB561" s="150"/>
      <c r="CC561" s="150"/>
      <c r="CD561" s="150"/>
      <c r="CE561" s="150"/>
      <c r="CF561" s="150"/>
      <c r="CG561" s="150"/>
      <c r="CH561" s="150"/>
      <c r="CI561" s="150"/>
      <c r="CJ561" s="150"/>
      <c r="CK561" s="150"/>
      <c r="CL561" s="150"/>
      <c r="CM561" s="150"/>
      <c r="CN561" s="150"/>
      <c r="CO561" s="150"/>
      <c r="CP561" s="150"/>
      <c r="CQ561" s="150"/>
      <c r="CR561" s="150"/>
      <c r="CS561" s="150"/>
      <c r="CT561" s="150"/>
      <c r="CU561" s="150"/>
      <c r="CV561" s="150"/>
      <c r="CW561" s="150"/>
      <c r="CX561" s="150"/>
      <c r="CY561" s="150"/>
      <c r="CZ561" s="150"/>
      <c r="DA561" s="150"/>
      <c r="DB561" s="150"/>
      <c r="DC561" s="150"/>
      <c r="DD561" s="150"/>
      <c r="DE561" s="150"/>
      <c r="DF561" s="150"/>
      <c r="DG561" s="150"/>
      <c r="DH561" s="150"/>
      <c r="DI561" s="150"/>
      <c r="DJ561" s="150"/>
      <c r="DK561" s="150"/>
      <c r="DL561" s="150"/>
      <c r="DM561" s="150"/>
      <c r="DN561" s="150"/>
      <c r="DO561" s="150"/>
      <c r="DP561" s="150"/>
      <c r="DQ561" s="150"/>
      <c r="DR561" s="150"/>
      <c r="DS561" s="150"/>
      <c r="DT561" s="150"/>
      <c r="DU561" s="150"/>
      <c r="DV561" s="150"/>
      <c r="DW561" s="150"/>
      <c r="DX561" s="150"/>
      <c r="DY561" s="150"/>
    </row>
    <row r="562" spans="1:129" s="153" customFormat="1" ht="22.5" customHeight="1">
      <c r="A562" s="184"/>
      <c r="B562" s="184"/>
      <c r="C562" s="184"/>
      <c r="D562" s="315"/>
      <c r="E562" s="315"/>
      <c r="F562" s="315"/>
      <c r="G562" s="314"/>
      <c r="H562" s="314"/>
      <c r="I562" s="314"/>
      <c r="J562" s="315"/>
      <c r="K562" s="315"/>
      <c r="L562" s="180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/>
      <c r="AC562" s="152"/>
      <c r="AD562" s="152"/>
      <c r="AE562" s="152"/>
      <c r="AF562" s="152"/>
      <c r="AG562" s="152"/>
      <c r="AH562" s="152"/>
      <c r="AI562" s="152"/>
      <c r="AJ562" s="152"/>
      <c r="AK562" s="152"/>
      <c r="AL562" s="152"/>
      <c r="AM562" s="152"/>
      <c r="AN562" s="152"/>
      <c r="AO562" s="152"/>
      <c r="AP562" s="152"/>
      <c r="AQ562" s="152"/>
      <c r="AR562" s="152"/>
      <c r="AS562" s="152"/>
      <c r="AT562" s="152"/>
      <c r="AU562" s="152"/>
      <c r="AV562" s="152"/>
      <c r="AW562" s="152"/>
      <c r="AX562" s="152"/>
      <c r="AY562" s="152"/>
      <c r="AZ562" s="152"/>
      <c r="BA562" s="152"/>
      <c r="BB562" s="152"/>
      <c r="BC562" s="152"/>
      <c r="BD562" s="152"/>
      <c r="BE562" s="152"/>
      <c r="BF562" s="152"/>
      <c r="BG562" s="152"/>
      <c r="BH562" s="152"/>
      <c r="BI562" s="152"/>
      <c r="BJ562" s="152"/>
      <c r="BK562" s="152"/>
      <c r="BL562" s="152"/>
      <c r="BM562" s="152"/>
      <c r="BN562" s="152"/>
      <c r="BO562" s="152"/>
      <c r="BP562" s="152"/>
      <c r="BQ562" s="152"/>
      <c r="BR562" s="152"/>
      <c r="BS562" s="152"/>
      <c r="BT562" s="152"/>
      <c r="BU562" s="152"/>
      <c r="BV562" s="152"/>
      <c r="BW562" s="152"/>
      <c r="BX562" s="152"/>
      <c r="BY562" s="152"/>
      <c r="BZ562" s="152"/>
      <c r="CA562" s="152"/>
      <c r="CB562" s="152"/>
      <c r="CC562" s="152"/>
      <c r="CD562" s="152"/>
      <c r="CE562" s="152"/>
      <c r="CF562" s="152"/>
      <c r="CG562" s="152"/>
      <c r="CH562" s="152"/>
      <c r="CI562" s="152"/>
      <c r="CJ562" s="152"/>
      <c r="CK562" s="152"/>
      <c r="CL562" s="152"/>
      <c r="CM562" s="152"/>
      <c r="CN562" s="152"/>
      <c r="CO562" s="152"/>
      <c r="CP562" s="152"/>
      <c r="CQ562" s="152"/>
      <c r="CR562" s="152"/>
      <c r="CS562" s="152"/>
      <c r="CT562" s="152"/>
      <c r="CU562" s="152"/>
      <c r="CV562" s="152"/>
      <c r="CW562" s="152"/>
      <c r="CX562" s="152"/>
      <c r="CY562" s="152"/>
      <c r="CZ562" s="152"/>
      <c r="DA562" s="152"/>
      <c r="DB562" s="152"/>
      <c r="DC562" s="152"/>
      <c r="DD562" s="152"/>
      <c r="DE562" s="152"/>
      <c r="DF562" s="152"/>
      <c r="DG562" s="152"/>
      <c r="DH562" s="152"/>
      <c r="DI562" s="152"/>
      <c r="DJ562" s="152"/>
      <c r="DK562" s="152"/>
      <c r="DL562" s="152"/>
      <c r="DM562" s="152"/>
      <c r="DN562" s="152"/>
      <c r="DO562" s="152"/>
      <c r="DP562" s="152"/>
      <c r="DQ562" s="152"/>
      <c r="DR562" s="152"/>
      <c r="DS562" s="152"/>
      <c r="DT562" s="152"/>
      <c r="DU562" s="152"/>
      <c r="DV562" s="152"/>
      <c r="DW562" s="152"/>
      <c r="DX562" s="152"/>
      <c r="DY562" s="152"/>
    </row>
    <row r="563" spans="1:126" s="58" customFormat="1" ht="12.75">
      <c r="A563" s="184"/>
      <c r="B563" s="184"/>
      <c r="C563" s="184"/>
      <c r="D563" s="315"/>
      <c r="E563" s="315"/>
      <c r="F563" s="315"/>
      <c r="G563" s="314"/>
      <c r="H563" s="314"/>
      <c r="I563" s="314"/>
      <c r="J563" s="315"/>
      <c r="K563" s="315"/>
      <c r="L563" s="180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  <c r="BO563" s="57"/>
      <c r="BP563" s="57"/>
      <c r="BQ563" s="57"/>
      <c r="BR563" s="57"/>
      <c r="BS563" s="57"/>
      <c r="BT563" s="57"/>
      <c r="BU563" s="57"/>
      <c r="BV563" s="57"/>
      <c r="BW563" s="57"/>
      <c r="BX563" s="57"/>
      <c r="BY563" s="57"/>
      <c r="BZ563" s="57"/>
      <c r="CA563" s="57"/>
      <c r="CB563" s="57"/>
      <c r="CC563" s="57"/>
      <c r="CD563" s="57"/>
      <c r="CE563" s="57"/>
      <c r="CF563" s="57"/>
      <c r="CG563" s="57"/>
      <c r="CH563" s="57"/>
      <c r="CI563" s="57"/>
      <c r="CJ563" s="57"/>
      <c r="CK563" s="57"/>
      <c r="CL563" s="57"/>
      <c r="CM563" s="57"/>
      <c r="CN563" s="57"/>
      <c r="CO563" s="57"/>
      <c r="CP563" s="57"/>
      <c r="CQ563" s="57"/>
      <c r="CR563" s="57"/>
      <c r="CS563" s="57"/>
      <c r="CT563" s="57"/>
      <c r="CU563" s="57"/>
      <c r="CV563" s="57"/>
      <c r="CW563" s="57"/>
      <c r="CX563" s="57"/>
      <c r="CY563" s="57"/>
      <c r="CZ563" s="57"/>
      <c r="DA563" s="57"/>
      <c r="DB563" s="57"/>
      <c r="DC563" s="57"/>
      <c r="DD563" s="57"/>
      <c r="DE563" s="57"/>
      <c r="DF563" s="57"/>
      <c r="DG563" s="57"/>
      <c r="DH563" s="57"/>
      <c r="DI563" s="57"/>
      <c r="DJ563" s="57"/>
      <c r="DK563" s="57"/>
      <c r="DL563" s="57"/>
      <c r="DM563" s="57"/>
      <c r="DN563" s="57"/>
      <c r="DO563" s="57"/>
      <c r="DP563" s="57"/>
      <c r="DQ563" s="57"/>
      <c r="DR563" s="57"/>
      <c r="DS563" s="57"/>
      <c r="DT563" s="57"/>
      <c r="DU563" s="57"/>
      <c r="DV563" s="57"/>
    </row>
    <row r="564" spans="1:12" s="27" customFormat="1" ht="12.75">
      <c r="A564" s="184"/>
      <c r="B564" s="184"/>
      <c r="C564" s="184"/>
      <c r="D564" s="315"/>
      <c r="E564" s="315"/>
      <c r="F564" s="315"/>
      <c r="G564" s="314"/>
      <c r="H564" s="314"/>
      <c r="I564" s="314"/>
      <c r="J564" s="315"/>
      <c r="K564" s="315"/>
      <c r="L564" s="180"/>
    </row>
    <row r="565" spans="1:12" s="127" customFormat="1" ht="12.75">
      <c r="A565" s="179"/>
      <c r="B565" s="179"/>
      <c r="C565" s="179"/>
      <c r="D565" s="179"/>
      <c r="E565" s="175"/>
      <c r="F565" s="175"/>
      <c r="G565" s="179"/>
      <c r="H565" s="179"/>
      <c r="I565" s="179"/>
      <c r="J565" s="175"/>
      <c r="K565" s="175"/>
      <c r="L565" s="336"/>
    </row>
    <row r="566" spans="1:12" s="127" customFormat="1" ht="12.75">
      <c r="A566" s="175"/>
      <c r="B566" s="337"/>
      <c r="C566" s="179"/>
      <c r="D566" s="179"/>
      <c r="E566" s="175"/>
      <c r="F566" s="175"/>
      <c r="G566" s="179"/>
      <c r="H566" s="179"/>
      <c r="I566" s="179"/>
      <c r="J566" s="175"/>
      <c r="K566" s="175"/>
      <c r="L566" s="336"/>
    </row>
    <row r="567" spans="1:12" s="9" customFormat="1" ht="14.25">
      <c r="A567" s="175"/>
      <c r="B567" s="338"/>
      <c r="C567" s="338"/>
      <c r="D567" s="179"/>
      <c r="E567" s="175"/>
      <c r="F567" s="175"/>
      <c r="G567" s="179"/>
      <c r="H567" s="179"/>
      <c r="I567" s="179"/>
      <c r="J567" s="175"/>
      <c r="K567" s="175"/>
      <c r="L567" s="336"/>
    </row>
    <row r="568" spans="1:12" s="9" customFormat="1" ht="14.25">
      <c r="A568" s="179"/>
      <c r="B568" s="179"/>
      <c r="C568" s="179"/>
      <c r="D568" s="179"/>
      <c r="E568" s="175"/>
      <c r="F568" s="175"/>
      <c r="G568" s="179"/>
      <c r="H568" s="179"/>
      <c r="I568" s="179"/>
      <c r="J568" s="175"/>
      <c r="K568" s="175"/>
      <c r="L568" s="336"/>
    </row>
    <row r="569" spans="1:12" s="9" customFormat="1" ht="14.25">
      <c r="A569" s="179"/>
      <c r="B569" s="179"/>
      <c r="C569" s="179"/>
      <c r="D569" s="179"/>
      <c r="E569" s="175"/>
      <c r="F569" s="175"/>
      <c r="G569" s="179"/>
      <c r="H569" s="179"/>
      <c r="I569" s="179"/>
      <c r="J569" s="175"/>
      <c r="K569" s="175"/>
      <c r="L569" s="339"/>
    </row>
    <row r="570" spans="1:12" s="9" customFormat="1" ht="14.25">
      <c r="A570" s="179"/>
      <c r="B570" s="179"/>
      <c r="C570" s="179"/>
      <c r="D570" s="179"/>
      <c r="E570" s="175"/>
      <c r="F570" s="175"/>
      <c r="G570" s="179"/>
      <c r="H570" s="179"/>
      <c r="I570" s="179"/>
      <c r="J570" s="175"/>
      <c r="K570" s="175"/>
      <c r="L570" s="339"/>
    </row>
    <row r="571" spans="1:23" s="9" customFormat="1" ht="14.25">
      <c r="A571" s="179"/>
      <c r="B571" s="179"/>
      <c r="C571" s="179"/>
      <c r="D571" s="179"/>
      <c r="E571" s="175"/>
      <c r="F571" s="175"/>
      <c r="G571" s="179"/>
      <c r="H571" s="179"/>
      <c r="I571" s="179"/>
      <c r="J571" s="175"/>
      <c r="K571" s="175"/>
      <c r="L571" s="339"/>
      <c r="M571" s="11"/>
      <c r="N571" s="11"/>
      <c r="O571" s="11"/>
      <c r="P571" s="166"/>
      <c r="Q571" s="167"/>
      <c r="R571" s="11"/>
      <c r="S571" s="11"/>
      <c r="T571" s="11"/>
      <c r="U571" s="11"/>
      <c r="V571" s="11"/>
      <c r="W571" s="11"/>
    </row>
    <row r="572" spans="1:23" s="9" customFormat="1" ht="14.25">
      <c r="A572" s="179"/>
      <c r="B572" s="179"/>
      <c r="C572" s="179"/>
      <c r="D572" s="179"/>
      <c r="E572" s="175"/>
      <c r="F572" s="175"/>
      <c r="G572" s="179"/>
      <c r="H572" s="179"/>
      <c r="I572" s="179"/>
      <c r="J572" s="175"/>
      <c r="K572" s="175"/>
      <c r="L572" s="339"/>
      <c r="M572" s="11"/>
      <c r="N572" s="11"/>
      <c r="O572" s="11"/>
      <c r="P572" s="166"/>
      <c r="Q572" s="167"/>
      <c r="R572" s="11"/>
      <c r="S572" s="11"/>
      <c r="T572" s="11"/>
      <c r="U572" s="11"/>
      <c r="V572" s="11"/>
      <c r="W572" s="11"/>
    </row>
    <row r="573" spans="1:23" s="128" customFormat="1" ht="14.25">
      <c r="A573" s="340"/>
      <c r="B573" s="340"/>
      <c r="C573" s="340"/>
      <c r="D573" s="340"/>
      <c r="E573" s="341"/>
      <c r="F573" s="341"/>
      <c r="G573" s="340"/>
      <c r="H573" s="340"/>
      <c r="I573" s="340"/>
      <c r="J573" s="341"/>
      <c r="K573" s="341"/>
      <c r="L573" s="320"/>
      <c r="M573" s="168"/>
      <c r="N573" s="168"/>
      <c r="O573" s="168"/>
      <c r="P573" s="169"/>
      <c r="Q573" s="170"/>
      <c r="R573" s="168"/>
      <c r="S573" s="168"/>
      <c r="T573" s="168"/>
      <c r="U573" s="168"/>
      <c r="V573" s="168"/>
      <c r="W573" s="168"/>
    </row>
    <row r="574" spans="1:23" s="9" customFormat="1" ht="14.25">
      <c r="A574" s="340"/>
      <c r="B574" s="340"/>
      <c r="C574" s="340"/>
      <c r="D574" s="340"/>
      <c r="E574" s="341"/>
      <c r="F574" s="341"/>
      <c r="G574" s="340"/>
      <c r="H574" s="340"/>
      <c r="I574" s="340"/>
      <c r="J574" s="341"/>
      <c r="K574" s="341"/>
      <c r="L574" s="340"/>
      <c r="M574" s="11"/>
      <c r="N574" s="11"/>
      <c r="O574" s="11"/>
      <c r="P574" s="171"/>
      <c r="Q574" s="172"/>
      <c r="R574" s="11"/>
      <c r="S574" s="11"/>
      <c r="T574" s="11"/>
      <c r="U574" s="11"/>
      <c r="V574" s="11"/>
      <c r="W574" s="11"/>
    </row>
    <row r="575" spans="1:23" s="9" customFormat="1" ht="15">
      <c r="A575" s="340"/>
      <c r="B575" s="340"/>
      <c r="C575" s="340"/>
      <c r="D575" s="340"/>
      <c r="E575" s="341"/>
      <c r="F575" s="341"/>
      <c r="G575" s="369"/>
      <c r="H575" s="340"/>
      <c r="I575" s="340"/>
      <c r="J575" s="341"/>
      <c r="K575" s="341"/>
      <c r="L575" s="340"/>
      <c r="M575" s="11"/>
      <c r="N575" s="11"/>
      <c r="O575" s="11"/>
      <c r="P575" s="171"/>
      <c r="Q575" s="172"/>
      <c r="R575" s="11"/>
      <c r="S575" s="11"/>
      <c r="T575" s="11"/>
      <c r="U575" s="11"/>
      <c r="V575" s="11"/>
      <c r="W575" s="11"/>
    </row>
    <row r="576" spans="1:23" s="9" customFormat="1" ht="14.25">
      <c r="A576" s="340"/>
      <c r="B576" s="340"/>
      <c r="C576" s="340"/>
      <c r="D576" s="340"/>
      <c r="E576" s="341"/>
      <c r="F576" s="341"/>
      <c r="G576" s="320"/>
      <c r="H576" s="340"/>
      <c r="I576" s="340"/>
      <c r="J576" s="341"/>
      <c r="K576" s="341"/>
      <c r="L576" s="340"/>
      <c r="M576" s="11"/>
      <c r="N576" s="11"/>
      <c r="O576" s="11"/>
      <c r="P576" s="171"/>
      <c r="Q576" s="172"/>
      <c r="R576" s="11"/>
      <c r="S576" s="11"/>
      <c r="T576" s="11"/>
      <c r="U576" s="11"/>
      <c r="V576" s="11"/>
      <c r="W576" s="11"/>
    </row>
    <row r="577" spans="1:23" s="10" customFormat="1" ht="14.25">
      <c r="A577" s="340"/>
      <c r="B577" s="340"/>
      <c r="C577" s="340"/>
      <c r="D577" s="340"/>
      <c r="E577" s="341"/>
      <c r="F577" s="341"/>
      <c r="G577" s="340"/>
      <c r="H577" s="340"/>
      <c r="I577" s="340"/>
      <c r="J577" s="341"/>
      <c r="K577" s="341"/>
      <c r="L577" s="340"/>
      <c r="M577" s="14"/>
      <c r="N577" s="14"/>
      <c r="O577" s="14"/>
      <c r="P577" s="171"/>
      <c r="Q577" s="172"/>
      <c r="R577" s="14"/>
      <c r="S577" s="14"/>
      <c r="T577" s="14"/>
      <c r="U577" s="14"/>
      <c r="V577" s="14"/>
      <c r="W577" s="14"/>
    </row>
    <row r="578" spans="1:23" s="6" customFormat="1" ht="14.25">
      <c r="A578" s="340"/>
      <c r="B578" s="340"/>
      <c r="C578" s="340"/>
      <c r="D578" s="340"/>
      <c r="E578" s="341"/>
      <c r="F578" s="341"/>
      <c r="G578" s="340"/>
      <c r="H578" s="340"/>
      <c r="I578" s="340"/>
      <c r="J578" s="341"/>
      <c r="K578" s="341"/>
      <c r="L578" s="342"/>
      <c r="M578" s="7"/>
      <c r="N578" s="7"/>
      <c r="O578" s="7"/>
      <c r="P578" s="154"/>
      <c r="Q578" s="143"/>
      <c r="R578" s="7"/>
      <c r="S578" s="7"/>
      <c r="T578" s="7"/>
      <c r="U578" s="7"/>
      <c r="V578" s="7"/>
      <c r="W578" s="7"/>
    </row>
    <row r="579" spans="1:23" s="6" customFormat="1" ht="14.25">
      <c r="A579" s="340"/>
      <c r="B579" s="340"/>
      <c r="C579" s="340"/>
      <c r="D579" s="340"/>
      <c r="E579" s="341"/>
      <c r="F579" s="341"/>
      <c r="G579" s="340"/>
      <c r="H579" s="340"/>
      <c r="I579" s="340"/>
      <c r="J579" s="341"/>
      <c r="K579" s="341"/>
      <c r="L579" s="340"/>
      <c r="M579" s="7"/>
      <c r="N579" s="7"/>
      <c r="O579" s="7"/>
      <c r="P579" s="154"/>
      <c r="Q579" s="143"/>
      <c r="R579" s="7"/>
      <c r="S579" s="7"/>
      <c r="T579" s="7"/>
      <c r="U579" s="7"/>
      <c r="V579" s="7"/>
      <c r="W579" s="7"/>
    </row>
    <row r="580" spans="1:23" s="6" customFormat="1" ht="14.25">
      <c r="A580" s="340"/>
      <c r="B580" s="340"/>
      <c r="C580" s="340"/>
      <c r="D580" s="340"/>
      <c r="E580" s="341"/>
      <c r="F580" s="341"/>
      <c r="G580" s="340"/>
      <c r="H580" s="340"/>
      <c r="I580" s="340"/>
      <c r="J580" s="341"/>
      <c r="K580" s="341"/>
      <c r="L580" s="340"/>
      <c r="M580" s="7"/>
      <c r="N580" s="7"/>
      <c r="O580" s="7"/>
      <c r="P580" s="154"/>
      <c r="Q580" s="143"/>
      <c r="R580" s="7"/>
      <c r="S580" s="7"/>
      <c r="T580" s="7"/>
      <c r="U580" s="7"/>
      <c r="V580" s="7"/>
      <c r="W580" s="7"/>
    </row>
    <row r="581" spans="1:23" s="6" customFormat="1" ht="14.25">
      <c r="A581" s="340"/>
      <c r="B581" s="340"/>
      <c r="C581" s="340"/>
      <c r="D581" s="340"/>
      <c r="E581" s="341"/>
      <c r="F581" s="341"/>
      <c r="G581" s="340"/>
      <c r="H581" s="340"/>
      <c r="I581" s="340"/>
      <c r="J581" s="341"/>
      <c r="K581" s="341"/>
      <c r="L581" s="340"/>
      <c r="M581" s="7"/>
      <c r="N581" s="7"/>
      <c r="O581" s="7"/>
      <c r="P581" s="154"/>
      <c r="Q581" s="143"/>
      <c r="R581" s="7"/>
      <c r="S581" s="7"/>
      <c r="T581" s="7"/>
      <c r="U581" s="7"/>
      <c r="V581" s="7"/>
      <c r="W581" s="7"/>
    </row>
    <row r="582" spans="1:23" s="6" customFormat="1" ht="14.25">
      <c r="A582" s="340"/>
      <c r="B582" s="340"/>
      <c r="C582" s="340"/>
      <c r="D582" s="340"/>
      <c r="E582" s="341"/>
      <c r="F582" s="341"/>
      <c r="G582" s="340"/>
      <c r="H582" s="340"/>
      <c r="I582" s="340"/>
      <c r="J582" s="341"/>
      <c r="K582" s="123"/>
      <c r="L582" s="340"/>
      <c r="M582" s="7"/>
      <c r="N582" s="7"/>
      <c r="O582" s="7"/>
      <c r="P582" s="154"/>
      <c r="Q582" s="143"/>
      <c r="R582" s="7"/>
      <c r="S582" s="7"/>
      <c r="T582" s="7"/>
      <c r="U582" s="7"/>
      <c r="V582" s="7"/>
      <c r="W582" s="7"/>
    </row>
    <row r="583" spans="1:23" s="6" customFormat="1" ht="14.25">
      <c r="A583" s="340"/>
      <c r="B583" s="340"/>
      <c r="C583" s="340"/>
      <c r="D583" s="340"/>
      <c r="E583" s="341"/>
      <c r="F583" s="341"/>
      <c r="G583" s="340"/>
      <c r="H583" s="320"/>
      <c r="I583" s="320"/>
      <c r="J583" s="123"/>
      <c r="K583" s="123"/>
      <c r="L583" s="340"/>
      <c r="M583" s="7"/>
      <c r="N583" s="7"/>
      <c r="O583" s="7"/>
      <c r="P583" s="154"/>
      <c r="Q583" s="143"/>
      <c r="R583" s="7"/>
      <c r="S583" s="7"/>
      <c r="T583" s="7"/>
      <c r="U583" s="7"/>
      <c r="V583" s="7"/>
      <c r="W583" s="7"/>
    </row>
    <row r="584" spans="1:23" ht="14.25">
      <c r="A584" s="320"/>
      <c r="B584" s="320"/>
      <c r="C584" s="320"/>
      <c r="D584" s="340"/>
      <c r="E584" s="123"/>
      <c r="F584" s="123"/>
      <c r="G584" s="340"/>
      <c r="H584" s="320"/>
      <c r="I584" s="320"/>
      <c r="J584" s="123"/>
      <c r="K584" s="123"/>
      <c r="L584" s="340"/>
      <c r="M584" s="12"/>
      <c r="N584" s="12"/>
      <c r="O584" s="12"/>
      <c r="P584" s="154"/>
      <c r="Q584" s="143"/>
      <c r="R584" s="12"/>
      <c r="S584" s="12"/>
      <c r="T584" s="12"/>
      <c r="U584" s="12"/>
      <c r="V584" s="12"/>
      <c r="W584" s="12"/>
    </row>
    <row r="585" spans="1:23" ht="14.25">
      <c r="A585" s="320"/>
      <c r="B585" s="320"/>
      <c r="C585" s="320"/>
      <c r="D585" s="340"/>
      <c r="E585" s="123"/>
      <c r="F585" s="123"/>
      <c r="G585" s="340"/>
      <c r="H585" s="320"/>
      <c r="I585" s="320"/>
      <c r="J585" s="123"/>
      <c r="K585" s="123"/>
      <c r="L585" s="320"/>
      <c r="M585" s="12"/>
      <c r="N585" s="12"/>
      <c r="O585" s="12"/>
      <c r="P585" s="154"/>
      <c r="Q585" s="143"/>
      <c r="R585" s="12"/>
      <c r="S585" s="12"/>
      <c r="T585" s="12"/>
      <c r="U585" s="12"/>
      <c r="V585" s="12"/>
      <c r="W585" s="12"/>
    </row>
    <row r="586" spans="1:23" ht="14.25">
      <c r="A586" s="320"/>
      <c r="B586" s="320"/>
      <c r="C586" s="320"/>
      <c r="D586" s="320"/>
      <c r="E586" s="123"/>
      <c r="F586" s="123"/>
      <c r="G586" s="340"/>
      <c r="H586" s="320"/>
      <c r="I586" s="320"/>
      <c r="J586" s="123"/>
      <c r="K586" s="123"/>
      <c r="L586" s="320"/>
      <c r="M586" s="12"/>
      <c r="N586" s="12"/>
      <c r="O586" s="12"/>
      <c r="P586" s="154"/>
      <c r="Q586" s="143"/>
      <c r="R586" s="12"/>
      <c r="S586" s="12"/>
      <c r="T586" s="12"/>
      <c r="U586" s="12"/>
      <c r="V586" s="12"/>
      <c r="W586" s="12"/>
    </row>
    <row r="587" spans="1:23" ht="14.25">
      <c r="A587" s="320"/>
      <c r="B587" s="320"/>
      <c r="C587" s="320"/>
      <c r="D587" s="320"/>
      <c r="E587" s="123"/>
      <c r="F587" s="123"/>
      <c r="G587" s="340"/>
      <c r="H587" s="320"/>
      <c r="I587" s="320"/>
      <c r="J587" s="123"/>
      <c r="K587" s="123"/>
      <c r="L587" s="320"/>
      <c r="M587" s="12"/>
      <c r="N587" s="12"/>
      <c r="O587" s="12"/>
      <c r="P587" s="154"/>
      <c r="Q587" s="143"/>
      <c r="R587" s="12"/>
      <c r="S587" s="12"/>
      <c r="T587" s="12"/>
      <c r="U587" s="12"/>
      <c r="V587" s="12"/>
      <c r="W587" s="12"/>
    </row>
    <row r="588" spans="1:23" ht="12.75">
      <c r="A588" s="320"/>
      <c r="B588" s="320"/>
      <c r="C588" s="320"/>
      <c r="D588" s="320"/>
      <c r="E588" s="123"/>
      <c r="F588" s="123"/>
      <c r="G588" s="320"/>
      <c r="H588" s="320"/>
      <c r="I588" s="320"/>
      <c r="J588" s="123"/>
      <c r="L588" s="320"/>
      <c r="M588" s="12"/>
      <c r="N588" s="12"/>
      <c r="O588" s="12"/>
      <c r="P588" s="154"/>
      <c r="Q588" s="143"/>
      <c r="R588" s="12"/>
      <c r="S588" s="12"/>
      <c r="T588" s="12"/>
      <c r="U588" s="12"/>
      <c r="V588" s="12"/>
      <c r="W588" s="12"/>
    </row>
    <row r="589" spans="4:23" ht="12.75">
      <c r="D589" s="320"/>
      <c r="G589" s="320"/>
      <c r="M589" s="12"/>
      <c r="N589" s="12"/>
      <c r="O589" s="12"/>
      <c r="P589" s="154"/>
      <c r="Q589" s="143"/>
      <c r="R589" s="12"/>
      <c r="S589" s="12"/>
      <c r="T589" s="12"/>
      <c r="U589" s="12"/>
      <c r="V589" s="12"/>
      <c r="W589" s="12"/>
    </row>
    <row r="590" spans="4:23" ht="12.75">
      <c r="D590" s="320"/>
      <c r="G590" s="320"/>
      <c r="M590" s="12"/>
      <c r="N590" s="12"/>
      <c r="O590" s="12"/>
      <c r="P590" s="154"/>
      <c r="Q590" s="143"/>
      <c r="R590" s="12"/>
      <c r="S590" s="12"/>
      <c r="T590" s="12"/>
      <c r="U590" s="12"/>
      <c r="V590" s="12"/>
      <c r="W590" s="12"/>
    </row>
    <row r="591" ht="12.75">
      <c r="G591" s="320"/>
    </row>
    <row r="592" ht="12.75">
      <c r="G592" s="320"/>
    </row>
    <row r="593" ht="12.75">
      <c r="G593" s="320"/>
    </row>
    <row r="594" ht="12.75">
      <c r="G594" s="320"/>
    </row>
  </sheetData>
  <sheetProtection/>
  <mergeCells count="592">
    <mergeCell ref="A539:L541"/>
    <mergeCell ref="L46:L56"/>
    <mergeCell ref="L59:L62"/>
    <mergeCell ref="L35:L43"/>
    <mergeCell ref="L14:L20"/>
    <mergeCell ref="G14:K14"/>
    <mergeCell ref="G9:K9"/>
    <mergeCell ref="L9:L11"/>
    <mergeCell ref="K52:K53"/>
    <mergeCell ref="H46:H47"/>
    <mergeCell ref="G39:G40"/>
    <mergeCell ref="A516:A519"/>
    <mergeCell ref="B516:B519"/>
    <mergeCell ref="C516:C519"/>
    <mergeCell ref="D516:D519"/>
    <mergeCell ref="E516:E519"/>
    <mergeCell ref="F516:F519"/>
    <mergeCell ref="A498:A512"/>
    <mergeCell ref="B498:B512"/>
    <mergeCell ref="C498:C512"/>
    <mergeCell ref="D498:D512"/>
    <mergeCell ref="E498:E512"/>
    <mergeCell ref="F498:F512"/>
    <mergeCell ref="C533:L533"/>
    <mergeCell ref="C534:L534"/>
    <mergeCell ref="C535:L535"/>
    <mergeCell ref="C536:L536"/>
    <mergeCell ref="C537:L537"/>
    <mergeCell ref="A487:A488"/>
    <mergeCell ref="B487:B488"/>
    <mergeCell ref="C487:C488"/>
    <mergeCell ref="D487:D488"/>
    <mergeCell ref="E487:E488"/>
    <mergeCell ref="F487:F488"/>
    <mergeCell ref="E471:E480"/>
    <mergeCell ref="F471:F480"/>
    <mergeCell ref="A481:A485"/>
    <mergeCell ref="B481:B485"/>
    <mergeCell ref="C481:C485"/>
    <mergeCell ref="D481:D485"/>
    <mergeCell ref="E481:E485"/>
    <mergeCell ref="F481:F485"/>
    <mergeCell ref="A471:A480"/>
    <mergeCell ref="B471:B480"/>
    <mergeCell ref="C471:C480"/>
    <mergeCell ref="D471:D480"/>
    <mergeCell ref="A463:A470"/>
    <mergeCell ref="B463:B470"/>
    <mergeCell ref="C463:C470"/>
    <mergeCell ref="D463:D470"/>
    <mergeCell ref="E463:E470"/>
    <mergeCell ref="F463:F470"/>
    <mergeCell ref="E443:E449"/>
    <mergeCell ref="F443:F449"/>
    <mergeCell ref="A454:A457"/>
    <mergeCell ref="B454:B457"/>
    <mergeCell ref="C454:C457"/>
    <mergeCell ref="D454:D457"/>
    <mergeCell ref="E454:E457"/>
    <mergeCell ref="F454:F457"/>
    <mergeCell ref="C443:C449"/>
    <mergeCell ref="D443:D449"/>
    <mergeCell ref="A460:A462"/>
    <mergeCell ref="B460:B462"/>
    <mergeCell ref="C460:C462"/>
    <mergeCell ref="D460:D462"/>
    <mergeCell ref="E460:E462"/>
    <mergeCell ref="F460:F462"/>
    <mergeCell ref="A427:A434"/>
    <mergeCell ref="B427:B434"/>
    <mergeCell ref="C427:C434"/>
    <mergeCell ref="D427:D434"/>
    <mergeCell ref="E427:E434"/>
    <mergeCell ref="F427:F434"/>
    <mergeCell ref="A443:A449"/>
    <mergeCell ref="B443:B449"/>
    <mergeCell ref="A420:A423"/>
    <mergeCell ref="B420:B423"/>
    <mergeCell ref="C420:C423"/>
    <mergeCell ref="D420:D423"/>
    <mergeCell ref="E420:E423"/>
    <mergeCell ref="F420:F423"/>
    <mergeCell ref="G418:G419"/>
    <mergeCell ref="H418:H419"/>
    <mergeCell ref="I418:I419"/>
    <mergeCell ref="J418:J419"/>
    <mergeCell ref="K418:K419"/>
    <mergeCell ref="L418:L419"/>
    <mergeCell ref="F403:F407"/>
    <mergeCell ref="A416:A419"/>
    <mergeCell ref="B416:B419"/>
    <mergeCell ref="C416:C419"/>
    <mergeCell ref="D416:D419"/>
    <mergeCell ref="E416:E419"/>
    <mergeCell ref="F416:F419"/>
    <mergeCell ref="F389:F396"/>
    <mergeCell ref="A398:A400"/>
    <mergeCell ref="B398:B400"/>
    <mergeCell ref="C398:C400"/>
    <mergeCell ref="D398:D400"/>
    <mergeCell ref="E398:E400"/>
    <mergeCell ref="F398:F400"/>
    <mergeCell ref="A389:A396"/>
    <mergeCell ref="B389:B396"/>
    <mergeCell ref="C389:C396"/>
    <mergeCell ref="D389:D396"/>
    <mergeCell ref="A403:A407"/>
    <mergeCell ref="B403:B407"/>
    <mergeCell ref="C403:C407"/>
    <mergeCell ref="E403:E407"/>
    <mergeCell ref="D403:D407"/>
    <mergeCell ref="E389:E396"/>
    <mergeCell ref="A383:A387"/>
    <mergeCell ref="B383:B387"/>
    <mergeCell ref="C383:C387"/>
    <mergeCell ref="D383:D387"/>
    <mergeCell ref="E383:E387"/>
    <mergeCell ref="F383:F387"/>
    <mergeCell ref="F356:F358"/>
    <mergeCell ref="A359:A362"/>
    <mergeCell ref="B359:B362"/>
    <mergeCell ref="C359:C362"/>
    <mergeCell ref="D359:D362"/>
    <mergeCell ref="E359:E362"/>
    <mergeCell ref="F359:F362"/>
    <mergeCell ref="A344:A351"/>
    <mergeCell ref="B344:B351"/>
    <mergeCell ref="C344:C351"/>
    <mergeCell ref="D344:D351"/>
    <mergeCell ref="E344:E351"/>
    <mergeCell ref="F344:F351"/>
    <mergeCell ref="A341:A343"/>
    <mergeCell ref="B341:B343"/>
    <mergeCell ref="C341:C343"/>
    <mergeCell ref="D341:D343"/>
    <mergeCell ref="E341:E343"/>
    <mergeCell ref="F341:F343"/>
    <mergeCell ref="D330:D332"/>
    <mergeCell ref="E330:E332"/>
    <mergeCell ref="F330:F332"/>
    <mergeCell ref="A333:A336"/>
    <mergeCell ref="B333:B336"/>
    <mergeCell ref="C333:C336"/>
    <mergeCell ref="D333:D336"/>
    <mergeCell ref="E333:E336"/>
    <mergeCell ref="F333:F336"/>
    <mergeCell ref="F319:F324"/>
    <mergeCell ref="A327:A328"/>
    <mergeCell ref="B327:B328"/>
    <mergeCell ref="C327:C328"/>
    <mergeCell ref="D327:D328"/>
    <mergeCell ref="E327:E328"/>
    <mergeCell ref="F327:F328"/>
    <mergeCell ref="A319:A324"/>
    <mergeCell ref="B319:B324"/>
    <mergeCell ref="C319:C324"/>
    <mergeCell ref="D319:D324"/>
    <mergeCell ref="E319:E324"/>
    <mergeCell ref="A356:A358"/>
    <mergeCell ref="B356:B358"/>
    <mergeCell ref="C356:C358"/>
    <mergeCell ref="D356:D358"/>
    <mergeCell ref="E356:E358"/>
    <mergeCell ref="A330:A332"/>
    <mergeCell ref="B330:B332"/>
    <mergeCell ref="C330:C332"/>
    <mergeCell ref="A315:A318"/>
    <mergeCell ref="B315:B318"/>
    <mergeCell ref="C315:C318"/>
    <mergeCell ref="D315:D318"/>
    <mergeCell ref="E315:E318"/>
    <mergeCell ref="F315:F318"/>
    <mergeCell ref="A310:A313"/>
    <mergeCell ref="B310:B313"/>
    <mergeCell ref="C310:C313"/>
    <mergeCell ref="D310:D313"/>
    <mergeCell ref="E310:E313"/>
    <mergeCell ref="F310:F313"/>
    <mergeCell ref="A307:A309"/>
    <mergeCell ref="B307:B309"/>
    <mergeCell ref="C307:C309"/>
    <mergeCell ref="D307:D309"/>
    <mergeCell ref="E307:E309"/>
    <mergeCell ref="F307:F309"/>
    <mergeCell ref="A294:A297"/>
    <mergeCell ref="B294:B297"/>
    <mergeCell ref="C294:C297"/>
    <mergeCell ref="D294:D297"/>
    <mergeCell ref="E294:E297"/>
    <mergeCell ref="F294:F297"/>
    <mergeCell ref="A289:A293"/>
    <mergeCell ref="B289:B293"/>
    <mergeCell ref="C289:C293"/>
    <mergeCell ref="D289:D293"/>
    <mergeCell ref="E289:E293"/>
    <mergeCell ref="F289:F293"/>
    <mergeCell ref="A287:A288"/>
    <mergeCell ref="B287:B288"/>
    <mergeCell ref="C287:C288"/>
    <mergeCell ref="D287:D288"/>
    <mergeCell ref="E287:E288"/>
    <mergeCell ref="F287:F288"/>
    <mergeCell ref="A285:A286"/>
    <mergeCell ref="B285:B286"/>
    <mergeCell ref="C285:C286"/>
    <mergeCell ref="D285:D286"/>
    <mergeCell ref="E285:E286"/>
    <mergeCell ref="F285:F286"/>
    <mergeCell ref="A283:A284"/>
    <mergeCell ref="B283:B284"/>
    <mergeCell ref="C283:C284"/>
    <mergeCell ref="D283:D284"/>
    <mergeCell ref="E283:E284"/>
    <mergeCell ref="F283:F284"/>
    <mergeCell ref="A280:A282"/>
    <mergeCell ref="B280:B282"/>
    <mergeCell ref="C280:C282"/>
    <mergeCell ref="D280:D282"/>
    <mergeCell ref="E280:E282"/>
    <mergeCell ref="F280:F282"/>
    <mergeCell ref="A275:A279"/>
    <mergeCell ref="B275:B279"/>
    <mergeCell ref="C275:C279"/>
    <mergeCell ref="D275:D279"/>
    <mergeCell ref="E275:E279"/>
    <mergeCell ref="F275:F279"/>
    <mergeCell ref="A270:A274"/>
    <mergeCell ref="B270:B274"/>
    <mergeCell ref="C270:C274"/>
    <mergeCell ref="D270:D274"/>
    <mergeCell ref="E270:E274"/>
    <mergeCell ref="F270:F274"/>
    <mergeCell ref="A265:A268"/>
    <mergeCell ref="B265:B268"/>
    <mergeCell ref="C265:C268"/>
    <mergeCell ref="D265:D268"/>
    <mergeCell ref="E265:E268"/>
    <mergeCell ref="F265:F268"/>
    <mergeCell ref="A259:A263"/>
    <mergeCell ref="B259:B263"/>
    <mergeCell ref="C259:C263"/>
    <mergeCell ref="D259:D263"/>
    <mergeCell ref="E259:E263"/>
    <mergeCell ref="F259:F263"/>
    <mergeCell ref="C240:C250"/>
    <mergeCell ref="D240:D250"/>
    <mergeCell ref="E240:E250"/>
    <mergeCell ref="F240:F250"/>
    <mergeCell ref="A251:A252"/>
    <mergeCell ref="B251:B252"/>
    <mergeCell ref="C251:C252"/>
    <mergeCell ref="D251:D252"/>
    <mergeCell ref="E251:E252"/>
    <mergeCell ref="F251:F252"/>
    <mergeCell ref="F105:F108"/>
    <mergeCell ref="A105:A108"/>
    <mergeCell ref="A111:A115"/>
    <mergeCell ref="B111:B115"/>
    <mergeCell ref="C111:C115"/>
    <mergeCell ref="D111:D115"/>
    <mergeCell ref="E111:E115"/>
    <mergeCell ref="F111:F115"/>
    <mergeCell ref="F59:F60"/>
    <mergeCell ref="B98:B102"/>
    <mergeCell ref="C98:C102"/>
    <mergeCell ref="D98:D102"/>
    <mergeCell ref="E98:E102"/>
    <mergeCell ref="F98:F102"/>
    <mergeCell ref="D86:D91"/>
    <mergeCell ref="E86:E91"/>
    <mergeCell ref="C61:C62"/>
    <mergeCell ref="D61:D62"/>
    <mergeCell ref="K39:K40"/>
    <mergeCell ref="G46:G47"/>
    <mergeCell ref="F52:F56"/>
    <mergeCell ref="E52:E56"/>
    <mergeCell ref="G52:G53"/>
    <mergeCell ref="H52:H53"/>
    <mergeCell ref="I52:I53"/>
    <mergeCell ref="J52:J53"/>
    <mergeCell ref="F48:F51"/>
    <mergeCell ref="G48:G49"/>
    <mergeCell ref="E61:E62"/>
    <mergeCell ref="A52:A56"/>
    <mergeCell ref="B52:B56"/>
    <mergeCell ref="C52:C56"/>
    <mergeCell ref="D52:D56"/>
    <mergeCell ref="A59:A60"/>
    <mergeCell ref="D59:D60"/>
    <mergeCell ref="E59:E60"/>
    <mergeCell ref="B59:B60"/>
    <mergeCell ref="C59:C60"/>
    <mergeCell ref="H48:H49"/>
    <mergeCell ref="I48:I49"/>
    <mergeCell ref="J48:J49"/>
    <mergeCell ref="K48:K49"/>
    <mergeCell ref="A39:A43"/>
    <mergeCell ref="I46:I47"/>
    <mergeCell ref="J46:J47"/>
    <mergeCell ref="K46:K47"/>
    <mergeCell ref="A48:A51"/>
    <mergeCell ref="B48:B51"/>
    <mergeCell ref="C48:C51"/>
    <mergeCell ref="D48:D51"/>
    <mergeCell ref="E48:E51"/>
    <mergeCell ref="F39:F43"/>
    <mergeCell ref="A46:A47"/>
    <mergeCell ref="B46:B47"/>
    <mergeCell ref="C46:C47"/>
    <mergeCell ref="D46:D47"/>
    <mergeCell ref="E46:E47"/>
    <mergeCell ref="F46:F47"/>
    <mergeCell ref="H39:H40"/>
    <mergeCell ref="I39:I40"/>
    <mergeCell ref="A37:A38"/>
    <mergeCell ref="C37:C38"/>
    <mergeCell ref="D37:D38"/>
    <mergeCell ref="E37:E38"/>
    <mergeCell ref="F37:F38"/>
    <mergeCell ref="G37:G38"/>
    <mergeCell ref="B39:B43"/>
    <mergeCell ref="C39:C43"/>
    <mergeCell ref="H35:H36"/>
    <mergeCell ref="I35:I36"/>
    <mergeCell ref="J35:J36"/>
    <mergeCell ref="K35:K36"/>
    <mergeCell ref="B37:B38"/>
    <mergeCell ref="H37:H38"/>
    <mergeCell ref="I37:I38"/>
    <mergeCell ref="J37:J38"/>
    <mergeCell ref="K37:K38"/>
    <mergeCell ref="A35:A36"/>
    <mergeCell ref="C35:C36"/>
    <mergeCell ref="D35:D36"/>
    <mergeCell ref="E35:E36"/>
    <mergeCell ref="F35:F36"/>
    <mergeCell ref="G35:G36"/>
    <mergeCell ref="I31:I32"/>
    <mergeCell ref="J31:J32"/>
    <mergeCell ref="K31:K32"/>
    <mergeCell ref="A25:A26"/>
    <mergeCell ref="A27:A30"/>
    <mergeCell ref="A31:A32"/>
    <mergeCell ref="H31:H32"/>
    <mergeCell ref="J25:J26"/>
    <mergeCell ref="K25:K26"/>
    <mergeCell ref="B27:B30"/>
    <mergeCell ref="B31:B32"/>
    <mergeCell ref="C31:C32"/>
    <mergeCell ref="D31:D32"/>
    <mergeCell ref="E31:E32"/>
    <mergeCell ref="F31:F32"/>
    <mergeCell ref="G31:G32"/>
    <mergeCell ref="I25:I26"/>
    <mergeCell ref="E23:E24"/>
    <mergeCell ref="C27:C30"/>
    <mergeCell ref="D27:D30"/>
    <mergeCell ref="E27:E30"/>
    <mergeCell ref="F27:F30"/>
    <mergeCell ref="G27:G28"/>
    <mergeCell ref="H27:H28"/>
    <mergeCell ref="I27:I28"/>
    <mergeCell ref="D23:D24"/>
    <mergeCell ref="A18:A20"/>
    <mergeCell ref="A23:A24"/>
    <mergeCell ref="B23:B24"/>
    <mergeCell ref="C23:C24"/>
    <mergeCell ref="K23:K24"/>
    <mergeCell ref="B25:B26"/>
    <mergeCell ref="C25:C26"/>
    <mergeCell ref="D25:D26"/>
    <mergeCell ref="E25:E26"/>
    <mergeCell ref="F25:F26"/>
    <mergeCell ref="K18:K19"/>
    <mergeCell ref="F23:F24"/>
    <mergeCell ref="G23:G24"/>
    <mergeCell ref="H23:H24"/>
    <mergeCell ref="I23:I24"/>
    <mergeCell ref="J23:J24"/>
    <mergeCell ref="H18:H19"/>
    <mergeCell ref="L23:L32"/>
    <mergeCell ref="J27:J28"/>
    <mergeCell ref="K27:K28"/>
    <mergeCell ref="F61:F62"/>
    <mergeCell ref="B18:B20"/>
    <mergeCell ref="C18:C20"/>
    <mergeCell ref="D18:D20"/>
    <mergeCell ref="E18:E20"/>
    <mergeCell ref="F18:F20"/>
    <mergeCell ref="G18:G19"/>
    <mergeCell ref="D15:D17"/>
    <mergeCell ref="E15:E17"/>
    <mergeCell ref="B35:B36"/>
    <mergeCell ref="D39:D43"/>
    <mergeCell ref="E39:E43"/>
    <mergeCell ref="J39:J40"/>
    <mergeCell ref="I18:I19"/>
    <mergeCell ref="J18:J19"/>
    <mergeCell ref="G25:G26"/>
    <mergeCell ref="H25:H26"/>
    <mergeCell ref="E92:E93"/>
    <mergeCell ref="C94:C97"/>
    <mergeCell ref="D94:D97"/>
    <mergeCell ref="A94:A97"/>
    <mergeCell ref="B94:B97"/>
    <mergeCell ref="B105:B108"/>
    <mergeCell ref="C105:C108"/>
    <mergeCell ref="D105:D108"/>
    <mergeCell ref="E105:E108"/>
    <mergeCell ref="A61:A62"/>
    <mergeCell ref="B61:B62"/>
    <mergeCell ref="A65:A69"/>
    <mergeCell ref="C65:C69"/>
    <mergeCell ref="D65:D69"/>
    <mergeCell ref="B65:B69"/>
    <mergeCell ref="F65:F69"/>
    <mergeCell ref="F86:F91"/>
    <mergeCell ref="A92:A93"/>
    <mergeCell ref="B92:B93"/>
    <mergeCell ref="C92:C93"/>
    <mergeCell ref="A86:A91"/>
    <mergeCell ref="B86:B91"/>
    <mergeCell ref="C86:C91"/>
    <mergeCell ref="E65:E69"/>
    <mergeCell ref="D92:D93"/>
    <mergeCell ref="J15:J16"/>
    <mergeCell ref="K15:K16"/>
    <mergeCell ref="A10:A11"/>
    <mergeCell ref="B10:B11"/>
    <mergeCell ref="C10:C11"/>
    <mergeCell ref="E10:E11"/>
    <mergeCell ref="D10:D11"/>
    <mergeCell ref="A15:A17"/>
    <mergeCell ref="B15:B17"/>
    <mergeCell ref="C15:C17"/>
    <mergeCell ref="F141:F144"/>
    <mergeCell ref="B148:B149"/>
    <mergeCell ref="F160:F165"/>
    <mergeCell ref="A2:L2"/>
    <mergeCell ref="A3:L3"/>
    <mergeCell ref="F10:F11"/>
    <mergeCell ref="F15:F17"/>
    <mergeCell ref="G15:G16"/>
    <mergeCell ref="H15:H16"/>
    <mergeCell ref="I15:I16"/>
    <mergeCell ref="A123:A129"/>
    <mergeCell ref="F92:F93"/>
    <mergeCell ref="E94:E97"/>
    <mergeCell ref="F94:F97"/>
    <mergeCell ref="A98:A102"/>
    <mergeCell ref="B123:B129"/>
    <mergeCell ref="C123:C129"/>
    <mergeCell ref="D123:D129"/>
    <mergeCell ref="E123:E129"/>
    <mergeCell ref="F123:F129"/>
    <mergeCell ref="A137:A140"/>
    <mergeCell ref="A141:A144"/>
    <mergeCell ref="B141:B144"/>
    <mergeCell ref="C141:C144"/>
    <mergeCell ref="D141:D144"/>
    <mergeCell ref="E141:E144"/>
    <mergeCell ref="G132:L132"/>
    <mergeCell ref="G134:L136"/>
    <mergeCell ref="B137:B140"/>
    <mergeCell ref="C137:C140"/>
    <mergeCell ref="D137:D140"/>
    <mergeCell ref="E137:E140"/>
    <mergeCell ref="F137:F140"/>
    <mergeCell ref="A145:A147"/>
    <mergeCell ref="B145:B147"/>
    <mergeCell ref="C145:C147"/>
    <mergeCell ref="D145:D147"/>
    <mergeCell ref="E145:E147"/>
    <mergeCell ref="F145:F147"/>
    <mergeCell ref="A148:A149"/>
    <mergeCell ref="C148:C149"/>
    <mergeCell ref="D148:D149"/>
    <mergeCell ref="E148:E149"/>
    <mergeCell ref="F148:F149"/>
    <mergeCell ref="B160:B165"/>
    <mergeCell ref="A160:A165"/>
    <mergeCell ref="C160:C165"/>
    <mergeCell ref="D160:D165"/>
    <mergeCell ref="E160:E165"/>
    <mergeCell ref="G159:L159"/>
    <mergeCell ref="A166:A167"/>
    <mergeCell ref="B166:B167"/>
    <mergeCell ref="C166:C167"/>
    <mergeCell ref="D166:D167"/>
    <mergeCell ref="E166:E167"/>
    <mergeCell ref="F166:F167"/>
    <mergeCell ref="B168:B169"/>
    <mergeCell ref="A168:A169"/>
    <mergeCell ref="C168:C169"/>
    <mergeCell ref="D168:D169"/>
    <mergeCell ref="E168:E169"/>
    <mergeCell ref="F168:F169"/>
    <mergeCell ref="D170:D173"/>
    <mergeCell ref="E170:E173"/>
    <mergeCell ref="A187:A188"/>
    <mergeCell ref="B187:B188"/>
    <mergeCell ref="C187:C188"/>
    <mergeCell ref="D187:D188"/>
    <mergeCell ref="E187:E188"/>
    <mergeCell ref="A181:A184"/>
    <mergeCell ref="B181:B184"/>
    <mergeCell ref="C181:C184"/>
    <mergeCell ref="F170:F173"/>
    <mergeCell ref="A174:A177"/>
    <mergeCell ref="B174:B177"/>
    <mergeCell ref="C174:C177"/>
    <mergeCell ref="D174:D177"/>
    <mergeCell ref="E174:E177"/>
    <mergeCell ref="F174:F177"/>
    <mergeCell ref="A170:A173"/>
    <mergeCell ref="B170:B173"/>
    <mergeCell ref="C170:C173"/>
    <mergeCell ref="D181:D184"/>
    <mergeCell ref="E181:E184"/>
    <mergeCell ref="F181:F184"/>
    <mergeCell ref="F187:F188"/>
    <mergeCell ref="A189:A190"/>
    <mergeCell ref="B189:B190"/>
    <mergeCell ref="C189:C190"/>
    <mergeCell ref="D189:D190"/>
    <mergeCell ref="E189:E190"/>
    <mergeCell ref="F189:F190"/>
    <mergeCell ref="A191:A192"/>
    <mergeCell ref="B191:B192"/>
    <mergeCell ref="C191:C192"/>
    <mergeCell ref="D191:D192"/>
    <mergeCell ref="E191:E192"/>
    <mergeCell ref="F191:F192"/>
    <mergeCell ref="A193:A196"/>
    <mergeCell ref="B193:B196"/>
    <mergeCell ref="C193:C196"/>
    <mergeCell ref="D193:D196"/>
    <mergeCell ref="E193:E196"/>
    <mergeCell ref="F193:F196"/>
    <mergeCell ref="A197:A200"/>
    <mergeCell ref="B197:B200"/>
    <mergeCell ref="C197:C200"/>
    <mergeCell ref="D197:D200"/>
    <mergeCell ref="E197:E200"/>
    <mergeCell ref="F197:F200"/>
    <mergeCell ref="A205:A209"/>
    <mergeCell ref="B205:B209"/>
    <mergeCell ref="C205:C209"/>
    <mergeCell ref="D205:D209"/>
    <mergeCell ref="E205:E209"/>
    <mergeCell ref="F205:F209"/>
    <mergeCell ref="A210:A214"/>
    <mergeCell ref="B210:B214"/>
    <mergeCell ref="C210:C214"/>
    <mergeCell ref="D210:D214"/>
    <mergeCell ref="E210:E214"/>
    <mergeCell ref="F210:F214"/>
    <mergeCell ref="A215:A217"/>
    <mergeCell ref="B215:B217"/>
    <mergeCell ref="C215:C217"/>
    <mergeCell ref="D215:D217"/>
    <mergeCell ref="E215:E217"/>
    <mergeCell ref="F215:F217"/>
    <mergeCell ref="D223:D226"/>
    <mergeCell ref="E223:E226"/>
    <mergeCell ref="F223:F226"/>
    <mergeCell ref="A219:A220"/>
    <mergeCell ref="B219:B220"/>
    <mergeCell ref="C219:C220"/>
    <mergeCell ref="D219:D220"/>
    <mergeCell ref="E219:E220"/>
    <mergeCell ref="F219:F220"/>
    <mergeCell ref="A538:I538"/>
    <mergeCell ref="J538:L538"/>
    <mergeCell ref="A230:A238"/>
    <mergeCell ref="B230:B238"/>
    <mergeCell ref="C230:C238"/>
    <mergeCell ref="D230:D238"/>
    <mergeCell ref="E230:E238"/>
    <mergeCell ref="F230:F238"/>
    <mergeCell ref="A240:A250"/>
    <mergeCell ref="B240:B250"/>
    <mergeCell ref="B532:H532"/>
    <mergeCell ref="A116:A122"/>
    <mergeCell ref="B116:B122"/>
    <mergeCell ref="C116:C122"/>
    <mergeCell ref="D116:D122"/>
    <mergeCell ref="E116:E122"/>
    <mergeCell ref="F116:F122"/>
    <mergeCell ref="A223:A226"/>
    <mergeCell ref="B223:B226"/>
    <mergeCell ref="C223:C226"/>
  </mergeCells>
  <printOptions/>
  <pageMargins left="0.42" right="0.24" top="0.2755905511811024" bottom="0.35433070866141736" header="0.5511811023622047" footer="0.1968503937007874"/>
  <pageSetup horizontalDpi="600" verticalDpi="600" orientation="portrait" paperSize="9" scale="54" r:id="rId1"/>
  <headerFooter alignWithMargins="0">
    <oddFooter>&amp;CСтраница &amp;P</oddFooter>
  </headerFooter>
  <rowBreaks count="16" manualBreakCount="16">
    <brk id="44" max="11" man="1"/>
    <brk id="79" max="11" man="1"/>
    <brk id="115" max="11" man="1"/>
    <brk id="140" max="11" man="1"/>
    <brk id="165" max="11" man="1"/>
    <brk id="192" max="11" man="1"/>
    <brk id="227" max="11" man="1"/>
    <brk id="264" max="11" man="1"/>
    <brk id="293" max="11" man="1"/>
    <brk id="326" max="11" man="1"/>
    <brk id="355" max="11" man="1"/>
    <brk id="379" max="11" man="1"/>
    <brk id="413" max="11" man="1"/>
    <brk id="450" max="11" man="1"/>
    <brk id="485" max="11" man="1"/>
    <brk id="5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</dc:creator>
  <cp:keywords/>
  <dc:description/>
  <cp:lastModifiedBy>katya</cp:lastModifiedBy>
  <cp:lastPrinted>2013-07-08T16:26:14Z</cp:lastPrinted>
  <dcterms:created xsi:type="dcterms:W3CDTF">2009-03-12T06:24:38Z</dcterms:created>
  <dcterms:modified xsi:type="dcterms:W3CDTF">2013-07-10T09:38:06Z</dcterms:modified>
  <cp:category/>
  <cp:version/>
  <cp:contentType/>
  <cp:contentStatus/>
</cp:coreProperties>
</file>