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20115" windowHeight="7755" firstSheet="2" activeTab="2"/>
  </bookViews>
  <sheets>
    <sheet name="БСК" sheetId="1" r:id="rId1"/>
    <sheet name="Дом_перекр_кровля" sheetId="2" r:id="rId2"/>
    <sheet name="коробка" sheetId="3" r:id="rId3"/>
    <sheet name="1" sheetId="4" r:id="rId4"/>
    <sheet name="2" sheetId="5" r:id="rId5"/>
    <sheet name="3" sheetId="6" r:id="rId6"/>
  </sheets>
  <calcPr calcId="145621"/>
</workbook>
</file>

<file path=xl/calcChain.xml><?xml version="1.0" encoding="utf-8"?>
<calcChain xmlns="http://schemas.openxmlformats.org/spreadsheetml/2006/main">
  <c r="M23" i="2" l="1"/>
  <c r="H37" i="2" l="1"/>
  <c r="J37" i="2"/>
  <c r="H38" i="2"/>
  <c r="J38" i="2"/>
  <c r="K35" i="2"/>
  <c r="J35" i="2"/>
  <c r="J34" i="2"/>
  <c r="H35" i="2"/>
  <c r="H34" i="2"/>
  <c r="J33" i="2"/>
  <c r="J29" i="2"/>
  <c r="H25" i="2"/>
  <c r="J25" i="2" s="1"/>
  <c r="H29" i="2"/>
  <c r="H30" i="2"/>
  <c r="J30" i="2" s="1"/>
  <c r="H31" i="2"/>
  <c r="J31" i="2" s="1"/>
  <c r="H32" i="2"/>
  <c r="J32" i="2" s="1"/>
  <c r="H33" i="2"/>
  <c r="H28" i="2"/>
  <c r="J28" i="2" s="1"/>
  <c r="H27" i="2"/>
  <c r="J27" i="2" s="1"/>
  <c r="H26" i="2"/>
  <c r="J26" i="2" s="1"/>
  <c r="J23" i="2"/>
  <c r="J15" i="2"/>
  <c r="H7" i="2"/>
  <c r="J7" i="2" s="1"/>
  <c r="H8" i="2"/>
  <c r="J8" i="2" s="1"/>
  <c r="H9" i="2"/>
  <c r="J9" i="2" s="1"/>
  <c r="H10" i="2"/>
  <c r="J10" i="2" s="1"/>
  <c r="H11" i="2"/>
  <c r="J11" i="2" s="1"/>
  <c r="H12" i="2"/>
  <c r="J12" i="2" s="1"/>
  <c r="H13" i="2"/>
  <c r="J13" i="2" s="1"/>
  <c r="H14" i="2"/>
  <c r="J14" i="2" s="1"/>
  <c r="H15" i="2"/>
  <c r="H16" i="2"/>
  <c r="J16" i="2" s="1"/>
  <c r="H17" i="2"/>
  <c r="J17" i="2" s="1"/>
  <c r="H18" i="2"/>
  <c r="J18" i="2" s="1"/>
  <c r="H19" i="2"/>
  <c r="J19" i="2" s="1"/>
  <c r="H20" i="2"/>
  <c r="J20" i="2" s="1"/>
  <c r="H21" i="2"/>
  <c r="J21" i="2" s="1"/>
  <c r="H22" i="2"/>
  <c r="J22" i="2" s="1"/>
  <c r="H23" i="2"/>
  <c r="H24" i="2"/>
  <c r="J24" i="2" s="1"/>
  <c r="H5" i="2"/>
  <c r="J5" i="2" s="1"/>
  <c r="H6" i="2"/>
  <c r="J6" i="2" s="1"/>
  <c r="H4" i="2"/>
  <c r="J4" i="2" s="1"/>
  <c r="H3" i="2"/>
  <c r="J3" i="2" s="1"/>
  <c r="K38" i="2" l="1"/>
  <c r="K33" i="2"/>
  <c r="K4" i="2"/>
  <c r="K29" i="2"/>
  <c r="K6" i="2"/>
  <c r="K23" i="2"/>
  <c r="K15" i="2"/>
  <c r="F24" i="1"/>
  <c r="F23" i="1"/>
  <c r="F21" i="1"/>
  <c r="F9" i="1"/>
  <c r="F11" i="1"/>
  <c r="F12" i="1"/>
  <c r="F13" i="1"/>
  <c r="F14" i="1"/>
  <c r="F15" i="1"/>
  <c r="F16" i="1"/>
  <c r="F17" i="1"/>
  <c r="F18" i="1"/>
  <c r="F19" i="1"/>
  <c r="F20" i="1"/>
  <c r="F5" i="1"/>
  <c r="F6" i="1"/>
  <c r="F7" i="1"/>
  <c r="F8" i="1"/>
  <c r="F4" i="1"/>
  <c r="K42" i="2" l="1"/>
  <c r="K41" i="2"/>
</calcChain>
</file>

<file path=xl/sharedStrings.xml><?xml version="1.0" encoding="utf-8"?>
<sst xmlns="http://schemas.openxmlformats.org/spreadsheetml/2006/main" count="158" uniqueCount="110">
  <si>
    <t>Фундамент</t>
  </si>
  <si>
    <t>м3</t>
  </si>
  <si>
    <t xml:space="preserve">          Основные материалы</t>
  </si>
  <si>
    <t xml:space="preserve">               Бетон В15П4</t>
  </si>
  <si>
    <t>ед.изм.</t>
  </si>
  <si>
    <t>к-во</t>
  </si>
  <si>
    <t>цена, грн</t>
  </si>
  <si>
    <t>стоимость, грн</t>
  </si>
  <si>
    <t>Поставщик</t>
  </si>
  <si>
    <t xml:space="preserve">               Арматура А400 Ф12</t>
  </si>
  <si>
    <t>м.п.</t>
  </si>
  <si>
    <t xml:space="preserve">               Арматура А400 Ф10</t>
  </si>
  <si>
    <t xml:space="preserve">               Арматура А400 ф8</t>
  </si>
  <si>
    <t xml:space="preserve">                Катанка ф6,5 3ПС</t>
  </si>
  <si>
    <t>БЗСК</t>
  </si>
  <si>
    <t>www.metal-bud.com.ua</t>
  </si>
  <si>
    <t xml:space="preserve">               Брусок 50х50</t>
  </si>
  <si>
    <t xml:space="preserve">               Саморезы по дереву 50</t>
  </si>
  <si>
    <t>уп</t>
  </si>
  <si>
    <t xml:space="preserve">               Гвозди 50</t>
  </si>
  <si>
    <t>кг</t>
  </si>
  <si>
    <t xml:space="preserve">               Гвозди 70</t>
  </si>
  <si>
    <t xml:space="preserve">               Пленка 200мкм</t>
  </si>
  <si>
    <t xml:space="preserve">               Рубероид 1х10</t>
  </si>
  <si>
    <t>рул</t>
  </si>
  <si>
    <t xml:space="preserve">               Мешки для мусора п/э 60л</t>
  </si>
  <si>
    <t>шт</t>
  </si>
  <si>
    <t xml:space="preserve">               Скотч широкий</t>
  </si>
  <si>
    <t>катушка</t>
  </si>
  <si>
    <t xml:space="preserve">               Доска 25 1с</t>
  </si>
  <si>
    <t xml:space="preserve">               Доска 25 2с</t>
  </si>
  <si>
    <t>sosna.in.ua</t>
  </si>
  <si>
    <t xml:space="preserve">        Вспомогательные материалы</t>
  </si>
  <si>
    <t>Всего</t>
  </si>
  <si>
    <t>Транспортные расходы 10%</t>
  </si>
  <si>
    <t>№п/п</t>
  </si>
  <si>
    <t>Наименование</t>
  </si>
  <si>
    <t>Размеры, м</t>
  </si>
  <si>
    <t>д</t>
  </si>
  <si>
    <t>ш</t>
  </si>
  <si>
    <t>в</t>
  </si>
  <si>
    <t>цена</t>
  </si>
  <si>
    <t>стоимость</t>
  </si>
  <si>
    <t>узел</t>
  </si>
  <si>
    <t>Перекрытие 1 этажа</t>
  </si>
  <si>
    <t>к-во, шт</t>
  </si>
  <si>
    <t>Перекрытие 2 этажа</t>
  </si>
  <si>
    <t>Итого по узлу</t>
  </si>
  <si>
    <t>Брусок 50*50</t>
  </si>
  <si>
    <t>Брус 200*100*6</t>
  </si>
  <si>
    <t>Брус 200*100*4</t>
  </si>
  <si>
    <t>Брус 200*60*6</t>
  </si>
  <si>
    <t>Брус 200*60*4</t>
  </si>
  <si>
    <t>Брус 200*60*3</t>
  </si>
  <si>
    <t>Брус 200*200*3</t>
  </si>
  <si>
    <t>Система кровли шатер</t>
  </si>
  <si>
    <t>Система кровли двускатная</t>
  </si>
  <si>
    <t>брус100*150*6</t>
  </si>
  <si>
    <t>брус 100*150*4</t>
  </si>
  <si>
    <t>Брус 50*100*4</t>
  </si>
  <si>
    <t>Брус 100*100*4</t>
  </si>
  <si>
    <t>Кровля веранда + терраса</t>
  </si>
  <si>
    <t>Брус 50*150*4,5</t>
  </si>
  <si>
    <t>Брус 50*150*4</t>
  </si>
  <si>
    <t>Брус 100*150*4</t>
  </si>
  <si>
    <t>Брус 100*150*6</t>
  </si>
  <si>
    <t>Кровля Гараж+ топочная+ кладовка</t>
  </si>
  <si>
    <t>Черепица с двускатной кровлей</t>
  </si>
  <si>
    <t>Черепица</t>
  </si>
  <si>
    <t>Коньковая черепица</t>
  </si>
  <si>
    <t>Черепица с шатровой кровлей</t>
  </si>
  <si>
    <t>Итого вариант с двускатной кровлей</t>
  </si>
  <si>
    <t>Итого вариант с шатровой кровлей</t>
  </si>
  <si>
    <t>Узел</t>
  </si>
  <si>
    <t>площадь,м2</t>
  </si>
  <si>
    <t>Объем, м3</t>
  </si>
  <si>
    <t>Стены, перегородки 1 этажа дома</t>
  </si>
  <si>
    <t>блоки 400</t>
  </si>
  <si>
    <t>блоки 300</t>
  </si>
  <si>
    <t>блоки 200</t>
  </si>
  <si>
    <t>блоки 150</t>
  </si>
  <si>
    <t>блоки 75</t>
  </si>
  <si>
    <t>Стены, перегородки 2 этажа дома</t>
  </si>
  <si>
    <t>Стены, перегородки кладовка гараж топочная</t>
  </si>
  <si>
    <t>Блоки 200</t>
  </si>
  <si>
    <t>Блоки 75</t>
  </si>
  <si>
    <t>Фронтоны</t>
  </si>
  <si>
    <t>блоки 75 перег</t>
  </si>
  <si>
    <t xml:space="preserve">                                      м.п., 180х300</t>
  </si>
  <si>
    <t xml:space="preserve"> армопояс и перемычки, м3</t>
  </si>
  <si>
    <t xml:space="preserve">    в т.ч. а/пояс         м.п., 180х250</t>
  </si>
  <si>
    <t>армопояс и перемычки, м3</t>
  </si>
  <si>
    <t>в т.ч. 150х125,     м.п.</t>
  </si>
  <si>
    <t xml:space="preserve">армопояс под крышу пристройки, м.п., 125х125 </t>
  </si>
  <si>
    <t>Кладка на клей (Церизит СТ-21, Полимин ПБ-55, Баумит плано-фикс)</t>
  </si>
  <si>
    <t>Плиты ПК 45, 47</t>
  </si>
  <si>
    <t>Газобетон - Стоунлайт, Бровары</t>
  </si>
  <si>
    <t>Кладка 1 ряда - на ЦПЧ. Разница по отметкам фундамента- до 24мм</t>
  </si>
  <si>
    <t>Армирование 1 ряда каждого этажа, под окнами, ….</t>
  </si>
  <si>
    <t>м</t>
  </si>
  <si>
    <t xml:space="preserve">Монолитный участок - 2000х2200х200 с ППС вкладышами </t>
  </si>
  <si>
    <t>Кровля</t>
  </si>
  <si>
    <t>Двускатная, неутепленная, ЦПЧ</t>
  </si>
  <si>
    <t>Стропила наслонные, 200х60, обрешетка 50х50</t>
  </si>
  <si>
    <t>С установкой ветровой доски и подшивкой свесов.</t>
  </si>
  <si>
    <r>
      <t>Угол скатов 30</t>
    </r>
    <r>
      <rPr>
        <sz val="11"/>
        <color theme="1"/>
        <rFont val="Calibri"/>
        <family val="2"/>
        <charset val="204"/>
      </rPr>
      <t>°, скаты 6000х10500</t>
    </r>
  </si>
  <si>
    <r>
      <t xml:space="preserve">Кирпичная перегородка с дымоходом 250х250(нж вкладыш </t>
    </r>
    <r>
      <rPr>
        <sz val="11"/>
        <color theme="1"/>
        <rFont val="Calibri"/>
        <family val="2"/>
        <charset val="204"/>
      </rPr>
      <t>Ø180 с ТИ), и 4-мя вентканалами, переходящая в дым.трубу. От отм.2800(черный пол 2 этажа) до отм.8500.</t>
    </r>
  </si>
  <si>
    <t xml:space="preserve">По деревянным балкам 200х100 шаг 600; пирог: ГК, черновая подбивка доска 25, пароизоляция, стекловата 100-150 мм, доска 25 (возможно, доска 28 половая II сорта) </t>
  </si>
  <si>
    <t>Перекрытие пристройки - гараж и топочная</t>
  </si>
  <si>
    <r>
      <t>Стропила от стенки до а/пояса дома под углом 22</t>
    </r>
    <r>
      <rPr>
        <sz val="11"/>
        <color theme="1"/>
        <rFont val="Calibri"/>
        <family val="2"/>
        <charset val="204"/>
      </rPr>
      <t>°, из бруса 150х50, пирог - ГК, черновая подбивка доска 25, пароизоляция, Стекловата 100мм, мембрана, ЦПЧ, 12000х4500, свесы 500, с установкой ветровой доски и подбивкой свесов.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</si>
</sst>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vertical="center" wrapText="1"/>
    </xf>
    <xf numFmtId="0" fontId="0" fillId="0" borderId="1" xfId="0" applyFill="1" applyBorder="1"/>
    <xf numFmtId="0" fontId="0" fillId="0" borderId="2" xfId="0" applyFill="1" applyBorder="1"/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5" xfId="0" applyBorder="1"/>
    <xf numFmtId="0" fontId="4" fillId="0" borderId="0" xfId="1"/>
    <xf numFmtId="0" fontId="3" fillId="0" borderId="0" xfId="0" applyFont="1"/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wrapText="1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topLeftCell="A4" workbookViewId="0">
      <selection activeCell="D26" sqref="D26"/>
    </sheetView>
  </sheetViews>
  <sheetFormatPr defaultRowHeight="15" x14ac:dyDescent="0.25"/>
  <cols>
    <col min="1" max="1" width="5.28515625" customWidth="1"/>
    <col min="2" max="2" width="45.85546875" customWidth="1"/>
    <col min="6" max="6" width="10.140625" customWidth="1"/>
    <col min="7" max="7" width="22.7109375" customWidth="1"/>
    <col min="8" max="8" width="18.28515625" customWidth="1"/>
  </cols>
  <sheetData>
    <row r="1" spans="2:7" s="1" customFormat="1" ht="30" x14ac:dyDescent="0.25"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</row>
    <row r="2" spans="2:7" x14ac:dyDescent="0.25">
      <c r="B2" t="s">
        <v>0</v>
      </c>
    </row>
    <row r="3" spans="2:7" x14ac:dyDescent="0.25">
      <c r="B3" t="s">
        <v>2</v>
      </c>
    </row>
    <row r="4" spans="2:7" x14ac:dyDescent="0.25">
      <c r="B4" t="s">
        <v>3</v>
      </c>
      <c r="C4" t="s">
        <v>1</v>
      </c>
      <c r="D4">
        <v>31</v>
      </c>
      <c r="E4">
        <v>460</v>
      </c>
      <c r="F4">
        <f>D4*E4</f>
        <v>14260</v>
      </c>
      <c r="G4" t="s">
        <v>14</v>
      </c>
    </row>
    <row r="5" spans="2:7" x14ac:dyDescent="0.25">
      <c r="B5" t="s">
        <v>9</v>
      </c>
      <c r="C5" t="s">
        <v>10</v>
      </c>
      <c r="D5">
        <v>270</v>
      </c>
      <c r="E5">
        <v>6.7</v>
      </c>
      <c r="F5">
        <f t="shared" ref="F5:F20" si="0">D5*E5</f>
        <v>1809</v>
      </c>
      <c r="G5" t="s">
        <v>15</v>
      </c>
    </row>
    <row r="6" spans="2:7" x14ac:dyDescent="0.25">
      <c r="B6" t="s">
        <v>11</v>
      </c>
      <c r="C6" t="s">
        <v>10</v>
      </c>
      <c r="D6">
        <v>660</v>
      </c>
      <c r="E6">
        <v>4.7</v>
      </c>
      <c r="F6">
        <f t="shared" si="0"/>
        <v>3102</v>
      </c>
      <c r="G6" t="s">
        <v>15</v>
      </c>
    </row>
    <row r="7" spans="2:7" x14ac:dyDescent="0.25">
      <c r="B7" t="s">
        <v>12</v>
      </c>
      <c r="C7" t="s">
        <v>10</v>
      </c>
      <c r="D7">
        <v>150</v>
      </c>
      <c r="E7">
        <v>3.1</v>
      </c>
      <c r="F7">
        <f t="shared" si="0"/>
        <v>465</v>
      </c>
      <c r="G7" t="s">
        <v>15</v>
      </c>
    </row>
    <row r="8" spans="2:7" x14ac:dyDescent="0.25">
      <c r="B8" t="s">
        <v>13</v>
      </c>
      <c r="C8" t="s">
        <v>10</v>
      </c>
      <c r="D8">
        <v>1.9</v>
      </c>
      <c r="E8">
        <v>300</v>
      </c>
      <c r="F8">
        <f t="shared" si="0"/>
        <v>570</v>
      </c>
      <c r="G8" t="s">
        <v>15</v>
      </c>
    </row>
    <row r="9" spans="2:7" x14ac:dyDescent="0.25">
      <c r="F9" s="2">
        <f>SUM(F4:F8)</f>
        <v>20206</v>
      </c>
    </row>
    <row r="10" spans="2:7" x14ac:dyDescent="0.25">
      <c r="B10" t="s">
        <v>32</v>
      </c>
    </row>
    <row r="11" spans="2:7" x14ac:dyDescent="0.25">
      <c r="B11" t="s">
        <v>29</v>
      </c>
      <c r="C11" t="s">
        <v>1</v>
      </c>
      <c r="D11">
        <v>2</v>
      </c>
      <c r="E11">
        <v>1200</v>
      </c>
      <c r="F11">
        <f t="shared" si="0"/>
        <v>2400</v>
      </c>
      <c r="G11" t="s">
        <v>31</v>
      </c>
    </row>
    <row r="12" spans="2:7" x14ac:dyDescent="0.25">
      <c r="B12" t="s">
        <v>30</v>
      </c>
      <c r="C12" t="s">
        <v>1</v>
      </c>
      <c r="D12">
        <v>2</v>
      </c>
      <c r="E12">
        <v>750</v>
      </c>
      <c r="F12">
        <f t="shared" si="0"/>
        <v>1500</v>
      </c>
      <c r="G12" t="s">
        <v>31</v>
      </c>
    </row>
    <row r="13" spans="2:7" x14ac:dyDescent="0.25">
      <c r="B13" t="s">
        <v>16</v>
      </c>
      <c r="C13" t="s">
        <v>1</v>
      </c>
      <c r="D13">
        <v>1</v>
      </c>
      <c r="E13">
        <v>1400</v>
      </c>
      <c r="F13">
        <f t="shared" si="0"/>
        <v>1400</v>
      </c>
      <c r="G13" t="s">
        <v>31</v>
      </c>
    </row>
    <row r="14" spans="2:7" x14ac:dyDescent="0.25">
      <c r="B14" t="s">
        <v>17</v>
      </c>
      <c r="C14" t="s">
        <v>18</v>
      </c>
      <c r="D14">
        <v>2</v>
      </c>
      <c r="E14">
        <v>55</v>
      </c>
      <c r="F14">
        <f t="shared" si="0"/>
        <v>110</v>
      </c>
    </row>
    <row r="15" spans="2:7" x14ac:dyDescent="0.25">
      <c r="B15" t="s">
        <v>19</v>
      </c>
      <c r="C15" t="s">
        <v>20</v>
      </c>
      <c r="D15">
        <v>3</v>
      </c>
      <c r="E15">
        <v>11</v>
      </c>
      <c r="F15">
        <f t="shared" si="0"/>
        <v>33</v>
      </c>
    </row>
    <row r="16" spans="2:7" x14ac:dyDescent="0.25">
      <c r="B16" t="s">
        <v>21</v>
      </c>
      <c r="C16" t="s">
        <v>20</v>
      </c>
      <c r="D16">
        <v>5</v>
      </c>
      <c r="E16">
        <v>11</v>
      </c>
      <c r="F16">
        <f t="shared" si="0"/>
        <v>55</v>
      </c>
    </row>
    <row r="17" spans="2:6" x14ac:dyDescent="0.25">
      <c r="B17" t="s">
        <v>22</v>
      </c>
      <c r="C17" t="s">
        <v>10</v>
      </c>
      <c r="D17">
        <v>200</v>
      </c>
      <c r="E17">
        <v>6</v>
      </c>
      <c r="F17">
        <f t="shared" si="0"/>
        <v>1200</v>
      </c>
    </row>
    <row r="18" spans="2:6" x14ac:dyDescent="0.25">
      <c r="B18" t="s">
        <v>23</v>
      </c>
      <c r="C18" t="s">
        <v>24</v>
      </c>
      <c r="D18">
        <v>8</v>
      </c>
      <c r="E18">
        <v>45</v>
      </c>
      <c r="F18">
        <f t="shared" si="0"/>
        <v>360</v>
      </c>
    </row>
    <row r="19" spans="2:6" x14ac:dyDescent="0.25">
      <c r="B19" t="s">
        <v>25</v>
      </c>
      <c r="C19" t="s">
        <v>26</v>
      </c>
      <c r="D19">
        <v>50</v>
      </c>
      <c r="E19">
        <v>1</v>
      </c>
      <c r="F19">
        <f t="shared" si="0"/>
        <v>50</v>
      </c>
    </row>
    <row r="20" spans="2:6" x14ac:dyDescent="0.25">
      <c r="B20" t="s">
        <v>27</v>
      </c>
      <c r="C20" t="s">
        <v>28</v>
      </c>
      <c r="D20">
        <v>2</v>
      </c>
      <c r="E20">
        <v>5</v>
      </c>
      <c r="F20">
        <f t="shared" si="0"/>
        <v>10</v>
      </c>
    </row>
    <row r="21" spans="2:6" x14ac:dyDescent="0.25">
      <c r="F21" s="2">
        <f>SUM(F11:F20)</f>
        <v>7118</v>
      </c>
    </row>
    <row r="23" spans="2:6" x14ac:dyDescent="0.25">
      <c r="B23" t="s">
        <v>33</v>
      </c>
      <c r="F23">
        <f>F9+F21</f>
        <v>27324</v>
      </c>
    </row>
    <row r="24" spans="2:6" x14ac:dyDescent="0.25">
      <c r="B24" t="s">
        <v>34</v>
      </c>
      <c r="F24">
        <f>F23*1.1</f>
        <v>30056.400000000001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19" workbookViewId="0">
      <selection activeCell="D36" sqref="D36"/>
    </sheetView>
  </sheetViews>
  <sheetFormatPr defaultRowHeight="15" x14ac:dyDescent="0.25"/>
  <cols>
    <col min="1" max="1" width="6.85546875" customWidth="1"/>
    <col min="2" max="2" width="12.28515625" style="11" customWidth="1"/>
    <col min="3" max="3" width="45.5703125" customWidth="1"/>
    <col min="4" max="4" width="9.140625" style="3" customWidth="1"/>
    <col min="5" max="5" width="8.42578125" style="3" customWidth="1"/>
    <col min="6" max="6" width="8.5703125" style="3" customWidth="1"/>
    <col min="7" max="7" width="9.28515625" style="3" customWidth="1"/>
    <col min="8" max="8" width="19.7109375" style="3" customWidth="1"/>
    <col min="9" max="9" width="9.140625" style="3"/>
    <col min="10" max="10" width="10.7109375" style="3" customWidth="1"/>
    <col min="11" max="11" width="13.85546875" customWidth="1"/>
  </cols>
  <sheetData>
    <row r="1" spans="1:11" x14ac:dyDescent="0.25">
      <c r="D1" s="34" t="s">
        <v>37</v>
      </c>
      <c r="E1" s="34"/>
      <c r="F1" s="34"/>
    </row>
    <row r="2" spans="1:11" ht="15.75" thickBot="1" x14ac:dyDescent="0.3">
      <c r="A2" t="s">
        <v>35</v>
      </c>
      <c r="B2" s="11" t="s">
        <v>43</v>
      </c>
      <c r="C2" t="s">
        <v>36</v>
      </c>
      <c r="D2" s="3" t="s">
        <v>39</v>
      </c>
      <c r="E2" s="3" t="s">
        <v>40</v>
      </c>
      <c r="F2" s="3" t="s">
        <v>38</v>
      </c>
      <c r="G2" s="3" t="s">
        <v>45</v>
      </c>
      <c r="H2" s="3" t="s">
        <v>1</v>
      </c>
      <c r="I2" s="3" t="s">
        <v>41</v>
      </c>
      <c r="J2" s="3" t="s">
        <v>42</v>
      </c>
      <c r="K2" s="3" t="s">
        <v>47</v>
      </c>
    </row>
    <row r="3" spans="1:11" ht="15" customHeight="1" x14ac:dyDescent="0.25">
      <c r="A3" s="6"/>
      <c r="B3" s="31" t="s">
        <v>44</v>
      </c>
      <c r="C3" s="6" t="s">
        <v>49</v>
      </c>
      <c r="D3" s="7">
        <v>0.1</v>
      </c>
      <c r="E3" s="7">
        <v>0.2</v>
      </c>
      <c r="F3" s="7">
        <v>6</v>
      </c>
      <c r="G3" s="7">
        <v>15</v>
      </c>
      <c r="H3" s="7">
        <f>D3*E3*F3*G3</f>
        <v>1.8000000000000003</v>
      </c>
      <c r="I3" s="7">
        <v>1150</v>
      </c>
      <c r="J3" s="7">
        <f>H3*I3</f>
        <v>2070.0000000000005</v>
      </c>
    </row>
    <row r="4" spans="1:11" ht="15.75" thickBot="1" x14ac:dyDescent="0.3">
      <c r="A4" s="8"/>
      <c r="B4" s="33"/>
      <c r="C4" s="8" t="s">
        <v>50</v>
      </c>
      <c r="D4" s="9">
        <v>0.1</v>
      </c>
      <c r="E4" s="9">
        <v>0.2</v>
      </c>
      <c r="F4" s="9">
        <v>4</v>
      </c>
      <c r="G4" s="9">
        <v>10</v>
      </c>
      <c r="H4" s="9">
        <f>D4*E4*F4*G4</f>
        <v>0.80000000000000016</v>
      </c>
      <c r="I4" s="9">
        <v>1100</v>
      </c>
      <c r="J4" s="9">
        <f>H4*I4</f>
        <v>880.00000000000023</v>
      </c>
      <c r="K4">
        <f>J3+J4</f>
        <v>2950.0000000000009</v>
      </c>
    </row>
    <row r="5" spans="1:11" x14ac:dyDescent="0.25">
      <c r="A5" s="6"/>
      <c r="B5" s="31" t="s">
        <v>46</v>
      </c>
      <c r="C5" s="6" t="s">
        <v>49</v>
      </c>
      <c r="D5" s="7">
        <v>0.1</v>
      </c>
      <c r="E5" s="7">
        <v>0.2</v>
      </c>
      <c r="F5" s="7">
        <v>6</v>
      </c>
      <c r="G5" s="7">
        <v>20</v>
      </c>
      <c r="H5" s="7">
        <f t="shared" ref="H5:H35" si="0">D5*E5*F5*G5</f>
        <v>2.4000000000000004</v>
      </c>
      <c r="I5" s="7">
        <v>1150</v>
      </c>
      <c r="J5" s="7">
        <f t="shared" ref="J5:J32" si="1">H5*I5</f>
        <v>2760.0000000000005</v>
      </c>
    </row>
    <row r="6" spans="1:11" ht="15.75" thickBot="1" x14ac:dyDescent="0.3">
      <c r="A6" s="8"/>
      <c r="B6" s="33"/>
      <c r="C6" s="8" t="s">
        <v>50</v>
      </c>
      <c r="D6" s="9">
        <v>0.1</v>
      </c>
      <c r="E6" s="9">
        <v>0.2</v>
      </c>
      <c r="F6" s="9">
        <v>4</v>
      </c>
      <c r="G6" s="9">
        <v>5</v>
      </c>
      <c r="H6" s="9">
        <f t="shared" si="0"/>
        <v>0.40000000000000008</v>
      </c>
      <c r="I6" s="9">
        <v>1100</v>
      </c>
      <c r="J6" s="9">
        <f t="shared" si="1"/>
        <v>440.00000000000011</v>
      </c>
      <c r="K6">
        <f>J5+J6</f>
        <v>3200.0000000000005</v>
      </c>
    </row>
    <row r="7" spans="1:11" ht="16.5" customHeight="1" x14ac:dyDescent="0.25">
      <c r="A7" s="6"/>
      <c r="B7" s="31" t="s">
        <v>55</v>
      </c>
      <c r="C7" s="12" t="s">
        <v>57</v>
      </c>
      <c r="D7" s="7">
        <v>0.1</v>
      </c>
      <c r="E7" s="7">
        <v>0.15</v>
      </c>
      <c r="F7" s="7">
        <v>6</v>
      </c>
      <c r="G7" s="7">
        <v>5</v>
      </c>
      <c r="H7" s="7">
        <f t="shared" si="0"/>
        <v>0.44999999999999996</v>
      </c>
      <c r="I7" s="7">
        <v>1150</v>
      </c>
      <c r="J7" s="7">
        <f t="shared" si="1"/>
        <v>517.5</v>
      </c>
    </row>
    <row r="8" spans="1:11" x14ac:dyDescent="0.25">
      <c r="A8" s="4"/>
      <c r="B8" s="32"/>
      <c r="C8" s="10" t="s">
        <v>58</v>
      </c>
      <c r="D8" s="5">
        <v>0.1</v>
      </c>
      <c r="E8" s="5">
        <v>0.15</v>
      </c>
      <c r="F8" s="5">
        <v>4</v>
      </c>
      <c r="G8" s="5">
        <v>5</v>
      </c>
      <c r="H8" s="5">
        <f t="shared" si="0"/>
        <v>0.3</v>
      </c>
      <c r="I8" s="5">
        <v>1100</v>
      </c>
      <c r="J8" s="5">
        <f t="shared" si="1"/>
        <v>330</v>
      </c>
    </row>
    <row r="9" spans="1:11" x14ac:dyDescent="0.25">
      <c r="A9" s="4"/>
      <c r="B9" s="32"/>
      <c r="C9" s="10" t="s">
        <v>49</v>
      </c>
      <c r="D9" s="5">
        <v>0.1</v>
      </c>
      <c r="E9" s="5">
        <v>0.2</v>
      </c>
      <c r="F9" s="5">
        <v>6</v>
      </c>
      <c r="G9" s="5">
        <v>8</v>
      </c>
      <c r="H9" s="5">
        <f t="shared" si="0"/>
        <v>0.96000000000000019</v>
      </c>
      <c r="I9" s="5">
        <v>1150</v>
      </c>
      <c r="J9" s="5">
        <f t="shared" si="1"/>
        <v>1104.0000000000002</v>
      </c>
    </row>
    <row r="10" spans="1:11" x14ac:dyDescent="0.25">
      <c r="A10" s="4"/>
      <c r="B10" s="32"/>
      <c r="C10" s="10" t="s">
        <v>50</v>
      </c>
      <c r="D10" s="5">
        <v>0.1</v>
      </c>
      <c r="E10" s="5">
        <v>0.2</v>
      </c>
      <c r="F10" s="5">
        <v>4</v>
      </c>
      <c r="G10" s="5">
        <v>5</v>
      </c>
      <c r="H10" s="5">
        <f t="shared" si="0"/>
        <v>0.40000000000000008</v>
      </c>
      <c r="I10" s="5">
        <v>1100</v>
      </c>
      <c r="J10" s="5">
        <f t="shared" si="1"/>
        <v>440.00000000000011</v>
      </c>
    </row>
    <row r="11" spans="1:11" x14ac:dyDescent="0.25">
      <c r="A11" s="4"/>
      <c r="B11" s="32"/>
      <c r="C11" s="10" t="s">
        <v>51</v>
      </c>
      <c r="D11" s="5">
        <v>0.06</v>
      </c>
      <c r="E11" s="5">
        <v>0.2</v>
      </c>
      <c r="F11" s="5">
        <v>6</v>
      </c>
      <c r="G11" s="5">
        <v>16</v>
      </c>
      <c r="H11" s="5">
        <f t="shared" si="0"/>
        <v>1.1520000000000001</v>
      </c>
      <c r="I11" s="5">
        <v>1150</v>
      </c>
      <c r="J11" s="5">
        <f t="shared" si="1"/>
        <v>1324.8000000000002</v>
      </c>
    </row>
    <row r="12" spans="1:11" x14ac:dyDescent="0.25">
      <c r="A12" s="4"/>
      <c r="B12" s="32"/>
      <c r="C12" s="10" t="s">
        <v>52</v>
      </c>
      <c r="D12" s="5">
        <v>0.06</v>
      </c>
      <c r="E12" s="5">
        <v>0.2</v>
      </c>
      <c r="F12" s="5">
        <v>4</v>
      </c>
      <c r="G12" s="5">
        <v>20</v>
      </c>
      <c r="H12" s="5">
        <f t="shared" si="0"/>
        <v>0.96</v>
      </c>
      <c r="I12" s="5">
        <v>1100</v>
      </c>
      <c r="J12" s="5">
        <f t="shared" si="1"/>
        <v>1056</v>
      </c>
    </row>
    <row r="13" spans="1:11" x14ac:dyDescent="0.25">
      <c r="A13" s="4"/>
      <c r="B13" s="32"/>
      <c r="C13" s="10" t="s">
        <v>53</v>
      </c>
      <c r="D13" s="5">
        <v>0.06</v>
      </c>
      <c r="E13" s="5">
        <v>0.2</v>
      </c>
      <c r="F13" s="5">
        <v>3</v>
      </c>
      <c r="G13" s="5">
        <v>24</v>
      </c>
      <c r="H13" s="5">
        <f t="shared" si="0"/>
        <v>0.8640000000000001</v>
      </c>
      <c r="I13" s="5">
        <v>1100</v>
      </c>
      <c r="J13" s="5">
        <f t="shared" si="1"/>
        <v>950.40000000000009</v>
      </c>
    </row>
    <row r="14" spans="1:11" x14ac:dyDescent="0.25">
      <c r="A14" s="4"/>
      <c r="B14" s="32"/>
      <c r="C14" s="10" t="s">
        <v>54</v>
      </c>
      <c r="D14" s="5">
        <v>0.2</v>
      </c>
      <c r="E14" s="5">
        <v>0.2</v>
      </c>
      <c r="F14" s="5">
        <v>3</v>
      </c>
      <c r="G14" s="5">
        <v>1</v>
      </c>
      <c r="H14" s="5">
        <f t="shared" si="0"/>
        <v>0.12000000000000002</v>
      </c>
      <c r="I14" s="5">
        <v>1100</v>
      </c>
      <c r="J14" s="5">
        <f t="shared" si="1"/>
        <v>132.00000000000003</v>
      </c>
    </row>
    <row r="15" spans="1:11" ht="15.75" thickBot="1" x14ac:dyDescent="0.3">
      <c r="A15" s="8"/>
      <c r="B15" s="33"/>
      <c r="C15" s="13" t="s">
        <v>48</v>
      </c>
      <c r="D15" s="9"/>
      <c r="E15" s="9"/>
      <c r="F15" s="9">
        <v>500</v>
      </c>
      <c r="G15" s="9"/>
      <c r="H15" s="9">
        <f t="shared" si="0"/>
        <v>0</v>
      </c>
      <c r="I15" s="9">
        <v>3.5</v>
      </c>
      <c r="J15" s="9">
        <f>F15*I15</f>
        <v>1750</v>
      </c>
      <c r="K15">
        <f>SUM(J7:J15)</f>
        <v>7604.7000000000007</v>
      </c>
    </row>
    <row r="16" spans="1:11" x14ac:dyDescent="0.25">
      <c r="A16" s="6"/>
      <c r="B16" s="31" t="s">
        <v>56</v>
      </c>
      <c r="C16" s="12" t="s">
        <v>57</v>
      </c>
      <c r="D16" s="7">
        <v>0.1</v>
      </c>
      <c r="E16" s="7">
        <v>0.15</v>
      </c>
      <c r="F16" s="7">
        <v>6</v>
      </c>
      <c r="G16" s="7">
        <v>2</v>
      </c>
      <c r="H16" s="7">
        <f t="shared" si="0"/>
        <v>0.18</v>
      </c>
      <c r="I16" s="7">
        <v>1150</v>
      </c>
      <c r="J16" s="7">
        <f t="shared" si="1"/>
        <v>207</v>
      </c>
    </row>
    <row r="17" spans="1:13" x14ac:dyDescent="0.25">
      <c r="A17" s="4"/>
      <c r="B17" s="32"/>
      <c r="C17" s="10" t="s">
        <v>58</v>
      </c>
      <c r="D17" s="5">
        <v>0.1</v>
      </c>
      <c r="E17" s="5">
        <v>0.15</v>
      </c>
      <c r="F17" s="5">
        <v>4</v>
      </c>
      <c r="G17" s="5">
        <v>2</v>
      </c>
      <c r="H17" s="5">
        <f t="shared" si="0"/>
        <v>0.12</v>
      </c>
      <c r="I17" s="5">
        <v>1100</v>
      </c>
      <c r="J17" s="5">
        <f t="shared" si="1"/>
        <v>132</v>
      </c>
    </row>
    <row r="18" spans="1:13" x14ac:dyDescent="0.25">
      <c r="A18" s="4"/>
      <c r="B18" s="32"/>
      <c r="C18" s="10" t="s">
        <v>51</v>
      </c>
      <c r="D18" s="5">
        <v>0.06</v>
      </c>
      <c r="E18" s="5">
        <v>0.2</v>
      </c>
      <c r="F18" s="5">
        <v>6</v>
      </c>
      <c r="G18" s="5">
        <v>34</v>
      </c>
      <c r="H18" s="5">
        <f t="shared" si="0"/>
        <v>2.4480000000000004</v>
      </c>
      <c r="I18" s="5">
        <v>1150</v>
      </c>
      <c r="J18" s="5">
        <f t="shared" si="1"/>
        <v>2815.2000000000003</v>
      </c>
    </row>
    <row r="19" spans="1:13" x14ac:dyDescent="0.25">
      <c r="A19" s="4"/>
      <c r="B19" s="32"/>
      <c r="C19" s="10" t="s">
        <v>49</v>
      </c>
      <c r="D19" s="5">
        <v>0.1</v>
      </c>
      <c r="E19" s="5">
        <v>0.2</v>
      </c>
      <c r="F19" s="5">
        <v>6</v>
      </c>
      <c r="G19" s="5">
        <v>1</v>
      </c>
      <c r="H19" s="5">
        <f t="shared" si="0"/>
        <v>0.12000000000000002</v>
      </c>
      <c r="I19" s="5">
        <v>1150</v>
      </c>
      <c r="J19" s="5">
        <f t="shared" si="1"/>
        <v>138.00000000000003</v>
      </c>
    </row>
    <row r="20" spans="1:13" x14ac:dyDescent="0.25">
      <c r="A20" s="4"/>
      <c r="B20" s="32"/>
      <c r="C20" s="10" t="s">
        <v>50</v>
      </c>
      <c r="D20" s="5">
        <v>0.1</v>
      </c>
      <c r="E20" s="5">
        <v>0.2</v>
      </c>
      <c r="F20" s="5">
        <v>4</v>
      </c>
      <c r="G20" s="5">
        <v>1</v>
      </c>
      <c r="H20" s="5">
        <f t="shared" si="0"/>
        <v>8.0000000000000016E-2</v>
      </c>
      <c r="I20" s="5">
        <v>1100</v>
      </c>
      <c r="J20" s="5">
        <f t="shared" si="1"/>
        <v>88.000000000000014</v>
      </c>
    </row>
    <row r="21" spans="1:13" x14ac:dyDescent="0.25">
      <c r="A21" s="4"/>
      <c r="B21" s="32"/>
      <c r="C21" s="10" t="s">
        <v>59</v>
      </c>
      <c r="D21" s="5">
        <v>0.05</v>
      </c>
      <c r="E21" s="5">
        <v>0.1</v>
      </c>
      <c r="F21" s="5">
        <v>4</v>
      </c>
      <c r="G21" s="5">
        <v>32</v>
      </c>
      <c r="H21" s="5">
        <f t="shared" si="0"/>
        <v>0.64000000000000012</v>
      </c>
      <c r="I21" s="5">
        <v>1100</v>
      </c>
      <c r="J21" s="5">
        <f t="shared" si="1"/>
        <v>704.00000000000011</v>
      </c>
    </row>
    <row r="22" spans="1:13" x14ac:dyDescent="0.25">
      <c r="A22" s="4"/>
      <c r="B22" s="32"/>
      <c r="C22" s="10" t="s">
        <v>60</v>
      </c>
      <c r="D22" s="5">
        <v>0.1</v>
      </c>
      <c r="E22" s="5">
        <v>0.1</v>
      </c>
      <c r="F22" s="5">
        <v>4</v>
      </c>
      <c r="G22" s="5">
        <v>8</v>
      </c>
      <c r="H22" s="5">
        <f t="shared" si="0"/>
        <v>0.32000000000000006</v>
      </c>
      <c r="I22" s="5">
        <v>1100</v>
      </c>
      <c r="J22" s="5">
        <f t="shared" si="1"/>
        <v>352.00000000000006</v>
      </c>
    </row>
    <row r="23" spans="1:13" ht="15.75" thickBot="1" x14ac:dyDescent="0.3">
      <c r="A23" s="8"/>
      <c r="B23" s="14"/>
      <c r="C23" s="13" t="s">
        <v>48</v>
      </c>
      <c r="D23" s="9"/>
      <c r="E23" s="9"/>
      <c r="F23" s="9">
        <v>500</v>
      </c>
      <c r="G23" s="9"/>
      <c r="H23" s="9">
        <f t="shared" si="0"/>
        <v>0</v>
      </c>
      <c r="I23" s="9">
        <v>3.5</v>
      </c>
      <c r="J23" s="9">
        <f>F23*I23</f>
        <v>1750</v>
      </c>
      <c r="K23">
        <f>SUM(J16:J23)</f>
        <v>6186.2000000000007</v>
      </c>
      <c r="M23">
        <f>SUM(H16:H22)</f>
        <v>3.9080000000000004</v>
      </c>
    </row>
    <row r="24" spans="1:13" x14ac:dyDescent="0.25">
      <c r="A24" s="4"/>
      <c r="B24" s="31" t="s">
        <v>61</v>
      </c>
      <c r="C24" s="10" t="s">
        <v>62</v>
      </c>
      <c r="D24" s="5">
        <v>0.05</v>
      </c>
      <c r="E24" s="5">
        <v>0.15</v>
      </c>
      <c r="F24" s="5">
        <v>4</v>
      </c>
      <c r="G24" s="5">
        <v>16</v>
      </c>
      <c r="H24" s="5">
        <f t="shared" si="0"/>
        <v>0.48</v>
      </c>
      <c r="I24" s="5">
        <v>1100</v>
      </c>
      <c r="J24" s="5">
        <f t="shared" si="1"/>
        <v>528</v>
      </c>
      <c r="K24" s="4"/>
    </row>
    <row r="25" spans="1:13" x14ac:dyDescent="0.25">
      <c r="A25" s="4"/>
      <c r="B25" s="32"/>
      <c r="C25" s="10" t="s">
        <v>63</v>
      </c>
      <c r="D25" s="5">
        <v>0.05</v>
      </c>
      <c r="E25" s="5">
        <v>0.15</v>
      </c>
      <c r="F25" s="5">
        <v>4</v>
      </c>
      <c r="G25" s="5">
        <v>8</v>
      </c>
      <c r="H25" s="5">
        <f t="shared" si="0"/>
        <v>0.24</v>
      </c>
      <c r="I25" s="5">
        <v>1100</v>
      </c>
      <c r="J25" s="5">
        <f t="shared" si="1"/>
        <v>264</v>
      </c>
      <c r="K25" s="4"/>
    </row>
    <row r="26" spans="1:13" x14ac:dyDescent="0.25">
      <c r="A26" s="4"/>
      <c r="B26" s="32"/>
      <c r="C26" s="10" t="s">
        <v>59</v>
      </c>
      <c r="D26" s="5">
        <v>0.05</v>
      </c>
      <c r="E26" s="5">
        <v>0.1</v>
      </c>
      <c r="F26" s="5">
        <v>4</v>
      </c>
      <c r="G26" s="5">
        <v>6</v>
      </c>
      <c r="H26" s="5">
        <f t="shared" si="0"/>
        <v>0.12000000000000002</v>
      </c>
      <c r="I26" s="5">
        <v>1100</v>
      </c>
      <c r="J26" s="5">
        <f t="shared" si="1"/>
        <v>132.00000000000003</v>
      </c>
      <c r="K26" s="4"/>
    </row>
    <row r="27" spans="1:13" x14ac:dyDescent="0.25">
      <c r="A27" s="4"/>
      <c r="B27" s="32"/>
      <c r="C27" s="10" t="s">
        <v>64</v>
      </c>
      <c r="D27" s="5">
        <v>0.1</v>
      </c>
      <c r="E27" s="5">
        <v>0.15</v>
      </c>
      <c r="F27" s="5">
        <v>4</v>
      </c>
      <c r="G27" s="5">
        <v>5</v>
      </c>
      <c r="H27" s="5">
        <f t="shared" si="0"/>
        <v>0.3</v>
      </c>
      <c r="I27" s="5">
        <v>1100</v>
      </c>
      <c r="J27" s="5">
        <f t="shared" si="1"/>
        <v>330</v>
      </c>
      <c r="K27" s="4"/>
    </row>
    <row r="28" spans="1:13" x14ac:dyDescent="0.25">
      <c r="A28" s="4"/>
      <c r="B28" s="32"/>
      <c r="C28" s="10" t="s">
        <v>65</v>
      </c>
      <c r="D28" s="5">
        <v>0.1</v>
      </c>
      <c r="E28" s="5">
        <v>0.15</v>
      </c>
      <c r="F28" s="5">
        <v>6</v>
      </c>
      <c r="G28" s="5">
        <v>1</v>
      </c>
      <c r="H28" s="5">
        <f t="shared" si="0"/>
        <v>0.09</v>
      </c>
      <c r="I28" s="5">
        <v>1150</v>
      </c>
      <c r="J28" s="5">
        <f t="shared" si="1"/>
        <v>103.5</v>
      </c>
      <c r="K28" s="4"/>
    </row>
    <row r="29" spans="1:13" ht="15.75" thickBot="1" x14ac:dyDescent="0.3">
      <c r="A29" s="8"/>
      <c r="B29" s="33"/>
      <c r="C29" s="13" t="s">
        <v>48</v>
      </c>
      <c r="D29" s="9"/>
      <c r="E29" s="9"/>
      <c r="F29" s="9">
        <v>150</v>
      </c>
      <c r="G29" s="9"/>
      <c r="H29" s="9">
        <f t="shared" si="0"/>
        <v>0</v>
      </c>
      <c r="I29" s="9">
        <v>3.5</v>
      </c>
      <c r="J29" s="9">
        <f>F29*I29</f>
        <v>525</v>
      </c>
      <c r="K29" s="8">
        <f>SUM(J24:J29)</f>
        <v>1882.5</v>
      </c>
    </row>
    <row r="30" spans="1:13" x14ac:dyDescent="0.25">
      <c r="A30" s="6"/>
      <c r="B30" s="31" t="s">
        <v>66</v>
      </c>
      <c r="C30" s="12" t="s">
        <v>62</v>
      </c>
      <c r="D30" s="7">
        <v>0.05</v>
      </c>
      <c r="E30" s="7">
        <v>0.15</v>
      </c>
      <c r="F30" s="7">
        <v>4.5</v>
      </c>
      <c r="G30" s="7">
        <v>18</v>
      </c>
      <c r="H30" s="7">
        <f t="shared" si="0"/>
        <v>0.60750000000000004</v>
      </c>
      <c r="I30" s="7">
        <v>1100</v>
      </c>
      <c r="J30" s="7">
        <f t="shared" si="1"/>
        <v>668.25</v>
      </c>
      <c r="K30" s="6"/>
    </row>
    <row r="31" spans="1:13" x14ac:dyDescent="0.25">
      <c r="A31" s="4"/>
      <c r="B31" s="32"/>
      <c r="C31" s="10" t="s">
        <v>63</v>
      </c>
      <c r="D31" s="5">
        <v>0.05</v>
      </c>
      <c r="E31" s="5">
        <v>0.15</v>
      </c>
      <c r="F31" s="5">
        <v>4</v>
      </c>
      <c r="G31" s="5">
        <v>18</v>
      </c>
      <c r="H31" s="5">
        <f t="shared" si="0"/>
        <v>0.54</v>
      </c>
      <c r="I31" s="5">
        <v>1100</v>
      </c>
      <c r="J31" s="5">
        <f t="shared" si="1"/>
        <v>594</v>
      </c>
      <c r="K31" s="4"/>
    </row>
    <row r="32" spans="1:13" x14ac:dyDescent="0.25">
      <c r="A32" s="4"/>
      <c r="B32" s="32"/>
      <c r="C32" s="10" t="s">
        <v>59</v>
      </c>
      <c r="D32" s="5">
        <v>0.05</v>
      </c>
      <c r="E32" s="5">
        <v>0.1</v>
      </c>
      <c r="F32" s="5">
        <v>4</v>
      </c>
      <c r="G32" s="5">
        <v>6</v>
      </c>
      <c r="H32" s="5">
        <f t="shared" si="0"/>
        <v>0.12000000000000002</v>
      </c>
      <c r="I32" s="5">
        <v>1100</v>
      </c>
      <c r="J32" s="5">
        <f t="shared" si="1"/>
        <v>132.00000000000003</v>
      </c>
      <c r="K32" s="4"/>
    </row>
    <row r="33" spans="1:11" ht="15.75" thickBot="1" x14ac:dyDescent="0.3">
      <c r="A33" s="8"/>
      <c r="B33" s="33"/>
      <c r="C33" s="13" t="s">
        <v>48</v>
      </c>
      <c r="D33" s="9"/>
      <c r="E33" s="9"/>
      <c r="F33" s="9">
        <v>180</v>
      </c>
      <c r="G33" s="9"/>
      <c r="H33" s="9">
        <f t="shared" si="0"/>
        <v>0</v>
      </c>
      <c r="I33" s="9">
        <v>3.5</v>
      </c>
      <c r="J33" s="9">
        <f>F33*I33</f>
        <v>630</v>
      </c>
      <c r="K33" s="8">
        <f>SUM(J30:J33)</f>
        <v>2024.25</v>
      </c>
    </row>
    <row r="34" spans="1:11" x14ac:dyDescent="0.25">
      <c r="A34" s="6"/>
      <c r="B34" s="31" t="s">
        <v>67</v>
      </c>
      <c r="C34" s="12" t="s">
        <v>68</v>
      </c>
      <c r="D34" s="7"/>
      <c r="E34" s="7"/>
      <c r="F34" s="7">
        <v>225</v>
      </c>
      <c r="G34" s="7"/>
      <c r="H34" s="7">
        <f t="shared" si="0"/>
        <v>0</v>
      </c>
      <c r="I34" s="7">
        <v>100</v>
      </c>
      <c r="J34" s="7">
        <f>F34*I34</f>
        <v>22500</v>
      </c>
      <c r="K34" s="6"/>
    </row>
    <row r="35" spans="1:11" x14ac:dyDescent="0.25">
      <c r="A35" s="4"/>
      <c r="B35" s="32"/>
      <c r="C35" s="10" t="s">
        <v>69</v>
      </c>
      <c r="D35" s="5"/>
      <c r="E35" s="5"/>
      <c r="F35" s="5">
        <v>27</v>
      </c>
      <c r="G35" s="5"/>
      <c r="H35" s="5">
        <f t="shared" si="0"/>
        <v>0</v>
      </c>
      <c r="I35" s="5">
        <v>60</v>
      </c>
      <c r="J35" s="5">
        <f>F35*I35</f>
        <v>1620</v>
      </c>
      <c r="K35" s="4">
        <f>SUM(J34:J35)</f>
        <v>24120</v>
      </c>
    </row>
    <row r="36" spans="1:11" ht="15.75" thickBot="1" x14ac:dyDescent="0.3">
      <c r="A36" s="8"/>
      <c r="B36" s="33"/>
      <c r="C36" s="8"/>
      <c r="D36" s="9"/>
      <c r="E36" s="9"/>
      <c r="F36" s="9"/>
      <c r="G36" s="9"/>
      <c r="H36" s="9"/>
      <c r="I36" s="9"/>
      <c r="J36" s="9"/>
      <c r="K36" s="8"/>
    </row>
    <row r="37" spans="1:11" x14ac:dyDescent="0.25">
      <c r="A37" s="6"/>
      <c r="B37" s="31" t="s">
        <v>70</v>
      </c>
      <c r="C37" s="12" t="s">
        <v>68</v>
      </c>
      <c r="D37" s="7"/>
      <c r="E37" s="7"/>
      <c r="F37" s="7">
        <v>233</v>
      </c>
      <c r="G37" s="7"/>
      <c r="H37" s="7">
        <f>D37*E37*F37*G37</f>
        <v>0</v>
      </c>
      <c r="I37" s="7">
        <v>100</v>
      </c>
      <c r="J37" s="7">
        <f>F37*I37</f>
        <v>23300</v>
      </c>
      <c r="K37" s="6"/>
    </row>
    <row r="38" spans="1:11" x14ac:dyDescent="0.25">
      <c r="A38" s="4"/>
      <c r="B38" s="32"/>
      <c r="C38" s="10" t="s">
        <v>69</v>
      </c>
      <c r="D38" s="5"/>
      <c r="E38" s="5"/>
      <c r="F38" s="5">
        <v>68</v>
      </c>
      <c r="G38" s="5"/>
      <c r="H38" s="5">
        <f>D38*E38*F38*G38</f>
        <v>0</v>
      </c>
      <c r="I38" s="5">
        <v>60</v>
      </c>
      <c r="J38" s="5">
        <f>F38*I38</f>
        <v>4080</v>
      </c>
      <c r="K38" s="4">
        <f>SUM(J37:J38)</f>
        <v>27380</v>
      </c>
    </row>
    <row r="39" spans="1:11" ht="15.75" thickBot="1" x14ac:dyDescent="0.3">
      <c r="A39" s="8"/>
      <c r="B39" s="33"/>
      <c r="C39" s="8"/>
      <c r="D39" s="9"/>
      <c r="E39" s="9"/>
      <c r="F39" s="9"/>
      <c r="G39" s="9"/>
      <c r="H39" s="9"/>
      <c r="I39" s="9"/>
      <c r="J39" s="9"/>
      <c r="K39" s="8"/>
    </row>
    <row r="41" spans="1:11" x14ac:dyDescent="0.25">
      <c r="C41" t="s">
        <v>71</v>
      </c>
      <c r="K41">
        <f>K35+K33+K29+K23+K6+K4</f>
        <v>40362.949999999997</v>
      </c>
    </row>
    <row r="42" spans="1:11" x14ac:dyDescent="0.25">
      <c r="C42" t="s">
        <v>72</v>
      </c>
      <c r="K42">
        <f>K38+K33+K29+K15+K6+K4</f>
        <v>45041.45</v>
      </c>
    </row>
  </sheetData>
  <mergeCells count="9">
    <mergeCell ref="B24:B29"/>
    <mergeCell ref="B30:B33"/>
    <mergeCell ref="B34:B36"/>
    <mergeCell ref="B37:B39"/>
    <mergeCell ref="D1:F1"/>
    <mergeCell ref="B3:B4"/>
    <mergeCell ref="B5:B6"/>
    <mergeCell ref="B7:B15"/>
    <mergeCell ref="B16:B2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topLeftCell="A10" workbookViewId="0">
      <selection activeCell="G39" sqref="G39"/>
    </sheetView>
  </sheetViews>
  <sheetFormatPr defaultRowHeight="15" x14ac:dyDescent="0.25"/>
  <cols>
    <col min="1" max="1" width="6.5703125" style="1" customWidth="1"/>
    <col min="2" max="2" width="13.5703125" style="1" customWidth="1"/>
    <col min="3" max="3" width="36.85546875" style="1" customWidth="1"/>
    <col min="4" max="4" width="10.140625" style="1" customWidth="1"/>
    <col min="5" max="5" width="10.42578125" style="1" customWidth="1"/>
    <col min="6" max="6" width="10.7109375" style="1" customWidth="1"/>
    <col min="7" max="7" width="13.28515625" style="1" customWidth="1"/>
    <col min="8" max="9" width="9.140625" style="1"/>
    <col min="10" max="10" width="10.85546875" style="1" customWidth="1"/>
    <col min="11" max="11" width="9.140625" style="1"/>
    <col min="12" max="12" width="11.5703125" style="1" bestFit="1" customWidth="1"/>
    <col min="13" max="16384" width="9.140625" style="1"/>
  </cols>
  <sheetData>
    <row r="1" spans="1:7" s="15" customFormat="1" ht="30.75" thickBot="1" x14ac:dyDescent="0.3">
      <c r="A1" s="15" t="s">
        <v>35</v>
      </c>
      <c r="B1" s="15" t="s">
        <v>73</v>
      </c>
      <c r="C1" s="15" t="s">
        <v>36</v>
      </c>
      <c r="D1" s="15" t="s">
        <v>74</v>
      </c>
      <c r="E1" s="15" t="s">
        <v>75</v>
      </c>
      <c r="F1" s="15" t="s">
        <v>6</v>
      </c>
      <c r="G1" s="15" t="s">
        <v>7</v>
      </c>
    </row>
    <row r="2" spans="1:7" x14ac:dyDescent="0.25">
      <c r="A2" s="16"/>
      <c r="B2" s="35" t="s">
        <v>76</v>
      </c>
      <c r="C2" s="16" t="s">
        <v>77</v>
      </c>
      <c r="D2" s="16">
        <v>75.56</v>
      </c>
      <c r="E2" s="16">
        <v>30.224</v>
      </c>
      <c r="F2" s="16"/>
      <c r="G2" s="16"/>
    </row>
    <row r="3" spans="1:7" x14ac:dyDescent="0.25">
      <c r="A3" s="17"/>
      <c r="B3" s="36"/>
      <c r="C3" s="17" t="s">
        <v>78</v>
      </c>
      <c r="D3" s="17">
        <v>13.68</v>
      </c>
      <c r="E3" s="17">
        <v>4.1040000000000001</v>
      </c>
      <c r="F3" s="17"/>
      <c r="G3" s="17"/>
    </row>
    <row r="4" spans="1:7" x14ac:dyDescent="0.25">
      <c r="A4" s="17"/>
      <c r="B4" s="36"/>
      <c r="C4" s="17" t="s">
        <v>79</v>
      </c>
      <c r="D4" s="17">
        <v>15.48</v>
      </c>
      <c r="E4" s="17">
        <v>3.0960000000000001</v>
      </c>
      <c r="F4" s="17"/>
      <c r="G4" s="17"/>
    </row>
    <row r="5" spans="1:7" x14ac:dyDescent="0.25">
      <c r="A5" s="17"/>
      <c r="B5" s="36"/>
      <c r="C5" s="17" t="s">
        <v>87</v>
      </c>
      <c r="D5" s="17">
        <v>5</v>
      </c>
      <c r="E5" s="17">
        <v>0.375</v>
      </c>
      <c r="F5" s="17"/>
      <c r="G5" s="17"/>
    </row>
    <row r="6" spans="1:7" x14ac:dyDescent="0.25">
      <c r="A6" s="17"/>
      <c r="B6" s="36"/>
      <c r="C6" s="17" t="s">
        <v>80</v>
      </c>
      <c r="D6" s="17">
        <v>7.36</v>
      </c>
      <c r="E6" s="17">
        <v>1.1040000000000001</v>
      </c>
      <c r="F6" s="17"/>
      <c r="G6" s="17"/>
    </row>
    <row r="7" spans="1:7" ht="15.75" thickBot="1" x14ac:dyDescent="0.3">
      <c r="A7" s="18"/>
      <c r="B7" s="37"/>
      <c r="C7" s="18" t="s">
        <v>81</v>
      </c>
      <c r="D7" s="18"/>
      <c r="E7" s="18">
        <v>0.86399999999999999</v>
      </c>
      <c r="F7" s="18"/>
      <c r="G7" s="17"/>
    </row>
    <row r="8" spans="1:7" x14ac:dyDescent="0.25">
      <c r="A8" s="17"/>
      <c r="B8" s="19"/>
      <c r="C8" s="17" t="s">
        <v>89</v>
      </c>
      <c r="D8" s="17"/>
      <c r="E8" s="17">
        <v>2.4</v>
      </c>
      <c r="F8" s="17"/>
      <c r="G8" s="17"/>
    </row>
    <row r="9" spans="1:7" ht="19.5" customHeight="1" x14ac:dyDescent="0.25">
      <c r="A9" s="17"/>
      <c r="B9" s="30"/>
      <c r="C9" s="17" t="s">
        <v>90</v>
      </c>
      <c r="D9" s="17"/>
      <c r="E9" s="17">
        <v>36</v>
      </c>
      <c r="F9" s="17"/>
      <c r="G9" s="17"/>
    </row>
    <row r="10" spans="1:7" ht="15.75" thickBot="1" x14ac:dyDescent="0.3">
      <c r="A10" s="17"/>
      <c r="B10" s="30"/>
      <c r="C10" s="17" t="s">
        <v>88</v>
      </c>
      <c r="D10" s="17"/>
      <c r="E10" s="17">
        <v>9</v>
      </c>
      <c r="F10" s="17"/>
      <c r="G10" s="17"/>
    </row>
    <row r="11" spans="1:7" x14ac:dyDescent="0.25">
      <c r="A11" s="16"/>
      <c r="B11" s="35" t="s">
        <v>82</v>
      </c>
      <c r="C11" s="16" t="s">
        <v>77</v>
      </c>
      <c r="D11" s="16">
        <v>81.599999999999994</v>
      </c>
      <c r="E11" s="16">
        <v>32.64</v>
      </c>
      <c r="F11" s="16"/>
      <c r="G11" s="16"/>
    </row>
    <row r="12" spans="1:7" x14ac:dyDescent="0.25">
      <c r="A12" s="17"/>
      <c r="B12" s="36"/>
      <c r="C12" s="17" t="s">
        <v>78</v>
      </c>
      <c r="D12" s="17">
        <v>6</v>
      </c>
      <c r="E12" s="17">
        <v>1.8</v>
      </c>
      <c r="F12" s="17"/>
      <c r="G12" s="17"/>
    </row>
    <row r="13" spans="1:7" x14ac:dyDescent="0.25">
      <c r="A13" s="17"/>
      <c r="B13" s="36"/>
      <c r="C13" s="17" t="s">
        <v>79</v>
      </c>
      <c r="D13" s="17">
        <v>13.4</v>
      </c>
      <c r="E13" s="17">
        <v>2.68</v>
      </c>
      <c r="F13" s="17"/>
      <c r="G13" s="17"/>
    </row>
    <row r="14" spans="1:7" x14ac:dyDescent="0.25">
      <c r="A14" s="17"/>
      <c r="B14" s="36"/>
      <c r="C14" s="17" t="s">
        <v>80</v>
      </c>
      <c r="D14" s="17">
        <v>7.36</v>
      </c>
      <c r="E14" s="17">
        <v>1.1040000000000001</v>
      </c>
      <c r="F14" s="17"/>
      <c r="G14" s="17"/>
    </row>
    <row r="15" spans="1:7" ht="15.75" thickBot="1" x14ac:dyDescent="0.3">
      <c r="A15" s="18"/>
      <c r="B15" s="36"/>
      <c r="C15" s="18" t="s">
        <v>81</v>
      </c>
      <c r="D15" s="18"/>
      <c r="E15" s="18">
        <v>0.86399999999999999</v>
      </c>
      <c r="F15" s="18"/>
      <c r="G15" s="17"/>
    </row>
    <row r="16" spans="1:7" ht="75" x14ac:dyDescent="0.25">
      <c r="B16" s="30"/>
      <c r="C16" s="17" t="s">
        <v>106</v>
      </c>
      <c r="D16" s="17"/>
      <c r="E16" s="17"/>
      <c r="F16" s="17"/>
      <c r="G16" s="17"/>
    </row>
    <row r="17" spans="1:7" ht="15.75" thickBot="1" x14ac:dyDescent="0.3">
      <c r="A17" s="18"/>
      <c r="B17" s="18"/>
      <c r="C17" s="18"/>
      <c r="D17" s="18"/>
      <c r="E17" s="18"/>
      <c r="F17" s="18"/>
      <c r="G17" s="18"/>
    </row>
    <row r="18" spans="1:7" x14ac:dyDescent="0.25">
      <c r="A18" s="17"/>
      <c r="B18" s="19"/>
      <c r="C18" s="17" t="s">
        <v>91</v>
      </c>
      <c r="D18" s="17"/>
      <c r="E18" s="17">
        <v>2.2000000000000002</v>
      </c>
      <c r="F18" s="17"/>
      <c r="G18" s="17"/>
    </row>
    <row r="19" spans="1:7" x14ac:dyDescent="0.25">
      <c r="A19" s="17"/>
      <c r="B19" s="30"/>
      <c r="C19" s="17" t="s">
        <v>90</v>
      </c>
      <c r="D19" s="17"/>
      <c r="E19" s="17">
        <v>36</v>
      </c>
      <c r="F19" s="17"/>
      <c r="G19" s="17"/>
    </row>
    <row r="20" spans="1:7" x14ac:dyDescent="0.25">
      <c r="A20" s="17"/>
      <c r="B20" s="30"/>
      <c r="C20" s="17" t="s">
        <v>88</v>
      </c>
      <c r="D20" s="17"/>
      <c r="E20" s="17">
        <v>9</v>
      </c>
      <c r="F20" s="17"/>
      <c r="G20" s="17"/>
    </row>
    <row r="21" spans="1:7" ht="30.75" thickBot="1" x14ac:dyDescent="0.3">
      <c r="A21" s="17"/>
      <c r="B21" s="30"/>
      <c r="C21" s="17" t="s">
        <v>93</v>
      </c>
      <c r="D21" s="17"/>
      <c r="E21" s="17">
        <v>9.6</v>
      </c>
      <c r="F21" s="17"/>
      <c r="G21" s="17"/>
    </row>
    <row r="22" spans="1:7" x14ac:dyDescent="0.25">
      <c r="A22" s="16"/>
      <c r="B22" s="35" t="s">
        <v>83</v>
      </c>
      <c r="C22" s="16" t="s">
        <v>84</v>
      </c>
      <c r="D22" s="16">
        <v>46.1</v>
      </c>
      <c r="E22" s="16">
        <v>9.2200000000000006</v>
      </c>
      <c r="F22" s="16"/>
      <c r="G22" s="16"/>
    </row>
    <row r="23" spans="1:7" x14ac:dyDescent="0.25">
      <c r="A23" s="17"/>
      <c r="B23" s="36"/>
      <c r="C23" s="17" t="s">
        <v>85</v>
      </c>
      <c r="D23" s="17">
        <v>5.3</v>
      </c>
      <c r="E23" s="17">
        <v>0.4</v>
      </c>
      <c r="F23" s="17"/>
      <c r="G23" s="17"/>
    </row>
    <row r="24" spans="1:7" x14ac:dyDescent="0.25">
      <c r="A24" s="17"/>
      <c r="B24" s="36"/>
      <c r="C24" s="17" t="s">
        <v>91</v>
      </c>
      <c r="D24" s="17"/>
      <c r="E24" s="17">
        <v>0.66</v>
      </c>
      <c r="F24" s="17"/>
      <c r="G24" s="17"/>
    </row>
    <row r="25" spans="1:7" x14ac:dyDescent="0.25">
      <c r="A25" s="17"/>
      <c r="B25" s="36"/>
      <c r="C25" s="17" t="s">
        <v>92</v>
      </c>
      <c r="D25" s="17"/>
      <c r="E25" s="17">
        <v>21</v>
      </c>
      <c r="F25" s="17"/>
      <c r="G25" s="17"/>
    </row>
    <row r="26" spans="1:7" x14ac:dyDescent="0.25">
      <c r="A26" s="17"/>
      <c r="B26" s="36"/>
      <c r="C26" s="17"/>
      <c r="D26" s="17"/>
      <c r="E26" s="17"/>
      <c r="F26" s="17"/>
      <c r="G26" s="17"/>
    </row>
    <row r="27" spans="1:7" ht="15.75" thickBot="1" x14ac:dyDescent="0.3">
      <c r="A27" s="18"/>
      <c r="B27" s="37"/>
      <c r="C27" s="18"/>
      <c r="D27" s="18"/>
      <c r="E27" s="18"/>
      <c r="F27" s="18"/>
      <c r="G27" s="18"/>
    </row>
    <row r="28" spans="1:7" x14ac:dyDescent="0.25">
      <c r="B28" s="19" t="s">
        <v>86</v>
      </c>
      <c r="C28" s="1" t="s">
        <v>84</v>
      </c>
      <c r="D28" s="1">
        <v>25</v>
      </c>
      <c r="E28" s="1">
        <v>5</v>
      </c>
    </row>
    <row r="29" spans="1:7" x14ac:dyDescent="0.25">
      <c r="B29" s="19"/>
    </row>
    <row r="30" spans="1:7" ht="30" x14ac:dyDescent="0.25">
      <c r="C30" s="1" t="s">
        <v>94</v>
      </c>
    </row>
    <row r="31" spans="1:7" x14ac:dyDescent="0.25">
      <c r="C31" s="1" t="s">
        <v>96</v>
      </c>
    </row>
    <row r="32" spans="1:7" ht="30" x14ac:dyDescent="0.25">
      <c r="C32" s="1" t="s">
        <v>97</v>
      </c>
    </row>
    <row r="33" spans="1:5" ht="30" x14ac:dyDescent="0.25">
      <c r="C33" s="1" t="s">
        <v>98</v>
      </c>
    </row>
    <row r="34" spans="1:5" ht="15.75" thickBot="1" x14ac:dyDescent="0.3"/>
    <row r="35" spans="1:5" x14ac:dyDescent="0.25">
      <c r="A35" s="16"/>
      <c r="B35" s="16"/>
      <c r="C35" s="16"/>
      <c r="D35" s="16"/>
      <c r="E35" s="16"/>
    </row>
    <row r="36" spans="1:5" x14ac:dyDescent="0.25">
      <c r="B36" s="38" t="s">
        <v>44</v>
      </c>
    </row>
    <row r="37" spans="1:5" x14ac:dyDescent="0.25">
      <c r="B37" s="38"/>
      <c r="C37" s="17" t="s">
        <v>95</v>
      </c>
      <c r="D37" s="1" t="s">
        <v>26</v>
      </c>
      <c r="E37" s="1">
        <v>11</v>
      </c>
    </row>
    <row r="38" spans="1:5" ht="30" x14ac:dyDescent="0.25">
      <c r="B38" s="38"/>
      <c r="C38" s="17" t="s">
        <v>100</v>
      </c>
      <c r="D38" s="1" t="s">
        <v>99</v>
      </c>
    </row>
    <row r="39" spans="1:5" x14ac:dyDescent="0.25">
      <c r="B39" s="38"/>
      <c r="C39" s="17"/>
    </row>
    <row r="40" spans="1:5" ht="15.75" thickBot="1" x14ac:dyDescent="0.3">
      <c r="C40" s="17"/>
    </row>
    <row r="41" spans="1:5" ht="75.75" thickBot="1" x14ac:dyDescent="0.3">
      <c r="A41" s="39"/>
      <c r="B41" s="39" t="s">
        <v>46</v>
      </c>
      <c r="C41" s="39" t="s">
        <v>107</v>
      </c>
      <c r="D41" s="39"/>
      <c r="E41" s="39"/>
    </row>
    <row r="42" spans="1:5" ht="105.75" thickBot="1" x14ac:dyDescent="0.3">
      <c r="A42" s="39"/>
      <c r="B42" s="39" t="s">
        <v>108</v>
      </c>
      <c r="C42" s="39" t="s">
        <v>109</v>
      </c>
      <c r="D42" s="39"/>
      <c r="E42" s="39"/>
    </row>
    <row r="43" spans="1:5" x14ac:dyDescent="0.25">
      <c r="B43" s="1" t="s">
        <v>101</v>
      </c>
      <c r="C43" s="1" t="s">
        <v>102</v>
      </c>
    </row>
    <row r="44" spans="1:5" ht="30" x14ac:dyDescent="0.25">
      <c r="C44" s="20" t="s">
        <v>103</v>
      </c>
    </row>
    <row r="45" spans="1:5" ht="30" x14ac:dyDescent="0.25">
      <c r="C45" s="20" t="s">
        <v>104</v>
      </c>
    </row>
    <row r="46" spans="1:5" x14ac:dyDescent="0.25">
      <c r="C46" s="20" t="s">
        <v>105</v>
      </c>
    </row>
    <row r="47" spans="1:5" x14ac:dyDescent="0.25">
      <c r="C47" s="20"/>
    </row>
    <row r="50" spans="3:3" x14ac:dyDescent="0.25">
      <c r="C50" s="21"/>
    </row>
    <row r="56" spans="3:3" x14ac:dyDescent="0.25">
      <c r="C56" s="21"/>
    </row>
    <row r="60" spans="3:3" x14ac:dyDescent="0.25">
      <c r="C60" s="21"/>
    </row>
  </sheetData>
  <mergeCells count="4">
    <mergeCell ref="B2:B7"/>
    <mergeCell ref="B11:B15"/>
    <mergeCell ref="B22:B27"/>
    <mergeCell ref="B36:B3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XFD1048576"/>
    </sheetView>
  </sheetViews>
  <sheetFormatPr defaultRowHeight="15" x14ac:dyDescent="0.25"/>
  <cols>
    <col min="2" max="2" width="28" customWidth="1"/>
  </cols>
  <sheetData>
    <row r="1" spans="1:9" x14ac:dyDescent="0.25">
      <c r="A1" s="22"/>
      <c r="B1" s="22"/>
      <c r="C1" s="22"/>
      <c r="D1" s="22"/>
      <c r="E1" s="22"/>
      <c r="F1" s="22"/>
      <c r="G1" s="22"/>
      <c r="H1" s="22"/>
      <c r="I1" s="22"/>
    </row>
    <row r="2" spans="1:9" x14ac:dyDescent="0.25">
      <c r="A2" s="23"/>
      <c r="B2" s="23"/>
      <c r="C2" s="23"/>
      <c r="D2" s="23"/>
      <c r="E2" s="23"/>
      <c r="F2" s="23"/>
      <c r="G2" s="23"/>
      <c r="H2" s="23"/>
      <c r="I2" s="23"/>
    </row>
    <row r="3" spans="1:9" x14ac:dyDescent="0.25">
      <c r="A3" s="23"/>
      <c r="B3" s="23"/>
      <c r="C3" s="23"/>
      <c r="D3" s="23"/>
      <c r="E3" s="23"/>
      <c r="F3" s="23"/>
      <c r="G3" s="23"/>
      <c r="H3" s="23"/>
      <c r="I3" s="23"/>
    </row>
    <row r="4" spans="1:9" x14ac:dyDescent="0.25">
      <c r="A4" s="23"/>
      <c r="B4" s="23"/>
      <c r="C4" s="24"/>
      <c r="D4" s="24"/>
      <c r="E4" s="24"/>
      <c r="F4" s="25"/>
      <c r="G4" s="23"/>
      <c r="H4" s="23"/>
      <c r="I4" s="23"/>
    </row>
    <row r="5" spans="1:9" x14ac:dyDescent="0.25">
      <c r="A5" s="23"/>
      <c r="B5" s="23"/>
      <c r="C5" s="24"/>
      <c r="D5" s="24"/>
      <c r="E5" s="24"/>
      <c r="F5" s="25"/>
      <c r="G5" s="23"/>
      <c r="H5" s="23"/>
      <c r="I5" s="23"/>
    </row>
    <row r="6" spans="1:9" x14ac:dyDescent="0.25">
      <c r="A6" s="23"/>
      <c r="B6" s="23"/>
      <c r="C6" s="24"/>
      <c r="D6" s="24"/>
      <c r="E6" s="24"/>
      <c r="F6" s="25"/>
      <c r="G6" s="23"/>
      <c r="H6" s="23"/>
      <c r="I6" s="23"/>
    </row>
    <row r="7" spans="1:9" x14ac:dyDescent="0.25">
      <c r="A7" s="23"/>
      <c r="B7" s="26"/>
      <c r="C7" s="24"/>
      <c r="D7" s="24"/>
      <c r="E7" s="24"/>
      <c r="F7" s="24"/>
      <c r="G7" s="23"/>
      <c r="H7" s="23"/>
      <c r="I7" s="23"/>
    </row>
    <row r="8" spans="1:9" x14ac:dyDescent="0.25">
      <c r="A8" s="23"/>
      <c r="B8" s="26"/>
      <c r="C8" s="24"/>
      <c r="D8" s="24"/>
      <c r="E8" s="24"/>
      <c r="F8" s="24"/>
      <c r="G8" s="23"/>
      <c r="H8" s="23"/>
      <c r="I8" s="23"/>
    </row>
    <row r="9" spans="1:9" x14ac:dyDescent="0.25">
      <c r="A9" s="23"/>
      <c r="B9" s="26"/>
      <c r="C9" s="24"/>
      <c r="D9" s="24"/>
      <c r="E9" s="24"/>
      <c r="F9" s="24"/>
      <c r="G9" s="23"/>
      <c r="H9" s="23"/>
      <c r="I9" s="23"/>
    </row>
    <row r="10" spans="1:9" x14ac:dyDescent="0.25">
      <c r="A10" s="23"/>
      <c r="B10" s="26"/>
      <c r="C10" s="24"/>
      <c r="D10" s="24"/>
      <c r="E10" s="24"/>
      <c r="F10" s="24"/>
      <c r="G10" s="23"/>
      <c r="H10" s="23"/>
      <c r="I10" s="23"/>
    </row>
    <row r="11" spans="1:9" x14ac:dyDescent="0.25">
      <c r="A11" s="23"/>
      <c r="B11" s="26"/>
      <c r="C11" s="24"/>
      <c r="D11" s="24"/>
      <c r="E11" s="24"/>
      <c r="F11" s="24"/>
      <c r="G11" s="23"/>
      <c r="H11" s="23"/>
      <c r="I11" s="23"/>
    </row>
    <row r="12" spans="1:9" x14ac:dyDescent="0.25">
      <c r="A12" s="23"/>
      <c r="B12" s="26"/>
      <c r="C12" s="24"/>
      <c r="D12" s="24"/>
      <c r="E12" s="24"/>
      <c r="F12" s="24"/>
      <c r="G12" s="23"/>
      <c r="H12" s="23"/>
      <c r="I12" s="23"/>
    </row>
    <row r="13" spans="1:9" x14ac:dyDescent="0.25">
      <c r="A13" s="23"/>
      <c r="B13" s="26"/>
      <c r="C13" s="24"/>
      <c r="D13" s="24"/>
      <c r="E13" s="24"/>
      <c r="F13" s="23"/>
      <c r="G13" s="23"/>
      <c r="H13" s="23"/>
      <c r="I13" s="23"/>
    </row>
    <row r="14" spans="1:9" x14ac:dyDescent="0.25">
      <c r="A14" s="23"/>
      <c r="B14" s="23"/>
      <c r="C14" s="23"/>
      <c r="D14" s="23"/>
      <c r="E14" s="23"/>
      <c r="F14" s="23"/>
      <c r="G14" s="23"/>
      <c r="H14" s="23"/>
      <c r="I14" s="23"/>
    </row>
    <row r="15" spans="1:9" x14ac:dyDescent="0.25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5.75" thickBot="1" x14ac:dyDescent="0.3">
      <c r="A16" s="27"/>
      <c r="B16" s="27"/>
      <c r="C16" s="27"/>
      <c r="D16" s="27"/>
      <c r="E16" s="27"/>
      <c r="F16" s="27"/>
      <c r="G16" s="27"/>
      <c r="H16" s="27"/>
      <c r="I16" s="2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"/>
  <sheetViews>
    <sheetView topLeftCell="A5" workbookViewId="0">
      <selection activeCell="D23" sqref="D23"/>
    </sheetView>
  </sheetViews>
  <sheetFormatPr defaultRowHeight="15" x14ac:dyDescent="0.25"/>
  <cols>
    <col min="1" max="1" width="4.85546875" customWidth="1"/>
    <col min="2" max="2" width="12.28515625" customWidth="1"/>
    <col min="3" max="3" width="5.140625" customWidth="1"/>
    <col min="4" max="5" width="8.28515625" customWidth="1"/>
    <col min="6" max="6" width="4.85546875" customWidth="1"/>
    <col min="7" max="7" width="7.140625" customWidth="1"/>
    <col min="8" max="8" width="7" customWidth="1"/>
    <col min="9" max="9" width="4.5703125" customWidth="1"/>
    <col min="12" max="12" width="4.85546875" customWidth="1"/>
    <col min="15" max="15" width="5.28515625" customWidth="1"/>
    <col min="18" max="18" width="4.5703125" customWidth="1"/>
  </cols>
  <sheetData>
    <row r="2" spans="7:7" x14ac:dyDescent="0.25">
      <c r="G2" s="2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2"/>
  <sheetViews>
    <sheetView workbookViewId="0">
      <selection activeCell="B21" sqref="B21"/>
    </sheetView>
  </sheetViews>
  <sheetFormatPr defaultRowHeight="15" x14ac:dyDescent="0.25"/>
  <cols>
    <col min="2" max="2" width="36.7109375" customWidth="1"/>
  </cols>
  <sheetData>
    <row r="2" spans="3:6" x14ac:dyDescent="0.25">
      <c r="C2" s="29"/>
      <c r="D2" s="29"/>
      <c r="E2" s="29"/>
      <c r="F2" s="2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БСК</vt:lpstr>
      <vt:lpstr>Дом_перекр_кровля</vt:lpstr>
      <vt:lpstr>коробка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dcterms:created xsi:type="dcterms:W3CDTF">2012-05-21T19:05:18Z</dcterms:created>
  <dcterms:modified xsi:type="dcterms:W3CDTF">2014-04-25T07:50:25Z</dcterms:modified>
</cp:coreProperties>
</file>