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7875" tabRatio="801" activeTab="4"/>
  </bookViews>
  <sheets>
    <sheet name="1" sheetId="1" r:id="rId1"/>
    <sheet name="2" sheetId="2" r:id="rId2"/>
    <sheet name="5" sheetId="3" r:id="rId3"/>
    <sheet name="6" sheetId="4" r:id="rId4"/>
    <sheet name="9" sheetId="5" r:id="rId5"/>
  </sheets>
  <definedNames>
    <definedName name="_xlnm.Print_Area" localSheetId="0">'1'!$A$1:$L$24</definedName>
    <definedName name="_xlnm.Print_Area" localSheetId="1">'2'!$A$1:$L$22</definedName>
    <definedName name="_xlnm.Print_Area" localSheetId="2">'5'!$A$1:$L$33</definedName>
    <definedName name="_xlnm.Print_Area" localSheetId="3">'6'!$A$1:$L$37</definedName>
  </definedNames>
  <calcPr fullCalcOnLoad="1"/>
</workbook>
</file>

<file path=xl/sharedStrings.xml><?xml version="1.0" encoding="utf-8"?>
<sst xmlns="http://schemas.openxmlformats.org/spreadsheetml/2006/main" count="288" uniqueCount="139">
  <si>
    <t>Найменування робіт</t>
  </si>
  <si>
    <t>Од. виміру</t>
  </si>
  <si>
    <t>Кількість</t>
  </si>
  <si>
    <t>Найменування матеріалів</t>
  </si>
  <si>
    <t>№ 
з/п</t>
  </si>
  <si>
    <t>шт</t>
  </si>
  <si>
    <t xml:space="preserve">Коштористна вартість: </t>
  </si>
  <si>
    <t>Всього робота:</t>
  </si>
  <si>
    <t>Всього по розділу:</t>
  </si>
  <si>
    <t>Всього матеріали:</t>
  </si>
  <si>
    <t>Підпис Підрядника ______________________________________</t>
  </si>
  <si>
    <t>Підпис Замовника ________________________________________</t>
  </si>
  <si>
    <t>доларів.</t>
  </si>
  <si>
    <t>Транспортні затрати, дол.:</t>
  </si>
  <si>
    <t>Всього по кошторису, дол.:</t>
  </si>
  <si>
    <t>Монтажний комплект</t>
  </si>
  <si>
    <t>Всього обладнання:</t>
  </si>
  <si>
    <t xml:space="preserve">Проектні роботи, дол.: </t>
  </si>
  <si>
    <t>Комерційна пропозиція на побудову системи домофону</t>
  </si>
  <si>
    <t>Акумулятор 7А/г</t>
  </si>
  <si>
    <t>Монтаж блоку живлення</t>
  </si>
  <si>
    <t>Монтаж клавіатури</t>
  </si>
  <si>
    <t>Обладнання для системи відеонагляду</t>
  </si>
  <si>
    <t>Монтаж відеокамери зовнішньої</t>
  </si>
  <si>
    <t>Монтаж відеокамери внутрішньої</t>
  </si>
  <si>
    <t>Проектні роботи, дол.: (виконавча документація)</t>
  </si>
  <si>
    <t>Обладнання для системи Інтернет, WIFI, телефонія</t>
  </si>
  <si>
    <t>Монтаж комутатору</t>
  </si>
  <si>
    <t>Гнучкий перехід</t>
  </si>
  <si>
    <t>Розцінка,
 дол.</t>
  </si>
  <si>
    <t>Вартість, дол.</t>
  </si>
  <si>
    <t>Ціна, дол.</t>
  </si>
  <si>
    <t>Сума,
дол.</t>
  </si>
  <si>
    <t>Обладнання системи охоронно-пожежної сигналізації</t>
  </si>
  <si>
    <t>Комерційна пропозиція на побудову системи охоронно-пожежної сигналізації (ІІ етап)</t>
  </si>
  <si>
    <t>Прибор прийомо-контрольний охоронний (ППКО) ЛУНЬ-11</t>
  </si>
  <si>
    <t>Линд-11 (клавіатура з LCD дисплеєм).</t>
  </si>
  <si>
    <t>Розширювач зон та груп Лунь-11Н</t>
  </si>
  <si>
    <t>Радіоуправляємий контролер на 1 канал, SATEL RX-1K, 2 брелока P-2 в комплекті</t>
  </si>
  <si>
    <t>GSM модуль з автодозвоном</t>
  </si>
  <si>
    <t>Блок безперебійного живлення 12В, 3А</t>
  </si>
  <si>
    <t>Датчик руху ІЧ DSC LC-100 PI з імунітетом до домашніх тварин</t>
  </si>
  <si>
    <t>Датчик магнітоконтактний накладний (геркон) на ворота</t>
  </si>
  <si>
    <t xml:space="preserve">Сирена зовнішня </t>
  </si>
  <si>
    <t>Кронштейн для датчика</t>
  </si>
  <si>
    <t>СПД-3.2 Датчик пожежний димовий</t>
  </si>
  <si>
    <t>СПД-3.3 Датчик пожежний комбінований тепло-димовий</t>
  </si>
  <si>
    <t>Монтажная база извещателей СПД-3.2, СПД-3.3</t>
  </si>
  <si>
    <t xml:space="preserve">Датчик затоплення </t>
  </si>
  <si>
    <t>Контролер "Антипотопу"</t>
  </si>
  <si>
    <t>Монтаж датчика охоронного ІЧ або ІЧ+АК</t>
  </si>
  <si>
    <t xml:space="preserve">Монтаж датчика пожежного </t>
  </si>
  <si>
    <t>Монтаж датчика магнітоконтактного</t>
  </si>
  <si>
    <t>Монтаж діоду</t>
  </si>
  <si>
    <t>Монтаж зовнішньої сирени</t>
  </si>
  <si>
    <t>Монтаж контролеру радіопультів</t>
  </si>
  <si>
    <t>Монтаж GSM модуля</t>
  </si>
  <si>
    <t>Монтаж та налаштування ППКО (виконується інженером охоронної компанії) Ціна приблизна!!!</t>
  </si>
  <si>
    <t>Монтаж датчика затоплення</t>
  </si>
  <si>
    <t>Монтаж контролеру антипотопу</t>
  </si>
  <si>
    <t>Датчик комбінований (ІЧ+АК) Crow Swan PGB з імунітетом до домашніх тварин</t>
  </si>
  <si>
    <t>Комерційна пропозиція на побудову системи Інтернет, WIFI, ТВ</t>
  </si>
  <si>
    <t>Підключення та налаштування роутеру</t>
  </si>
  <si>
    <t>Підключення комутатору</t>
  </si>
  <si>
    <t>Підключення та налаштування точки доступу</t>
  </si>
  <si>
    <t xml:space="preserve">Монтаж шафи навісної </t>
  </si>
  <si>
    <t>Монтаж розеток ТВ або комп'ютерних</t>
  </si>
  <si>
    <t>компл.</t>
  </si>
  <si>
    <t>Маршрутизатор (роутер) TP-LINK TL-ER604W</t>
  </si>
  <si>
    <t>Блок розеток на 4</t>
  </si>
  <si>
    <t>Роз'єми RJ-45</t>
  </si>
  <si>
    <t>Обладнання системи Інтернет, WIFI та телебачення</t>
  </si>
  <si>
    <t>Точка доступу WIFI зовнішня UniFi AP Outdoor+ Ubiquiti Networks</t>
  </si>
  <si>
    <t>Точка доступу WIFI для будинку UniFi Long Range Ubiquiti Networks</t>
  </si>
  <si>
    <t>Електромеханічний замок накладний</t>
  </si>
  <si>
    <t>Бузер 12В</t>
  </si>
  <si>
    <t>Монтаж монітору домофона</t>
  </si>
  <si>
    <t>Монтаж панелі виклику домофона</t>
  </si>
  <si>
    <t>Монтаж накладного замку</t>
  </si>
  <si>
    <t>Монтаж бузеру</t>
  </si>
  <si>
    <t>Проектні роботи, дол.:</t>
  </si>
  <si>
    <t>Блок безперебійного живлення 12В, 6А</t>
  </si>
  <si>
    <t>Акумулятор 18А/г</t>
  </si>
  <si>
    <t>Коробка монтажна ІР66</t>
  </si>
  <si>
    <t>Роз'єм живлення відеокамери</t>
  </si>
  <si>
    <t>Кронштейн відеокамери DS-1212ZJ-S</t>
  </si>
  <si>
    <t>ІЧ-підсвітка S04D-30-A-IR</t>
  </si>
  <si>
    <t>Монтажний комплект (кріплення и т.п.)</t>
  </si>
  <si>
    <t>Монтаж ІЧ-підсвітки</t>
  </si>
  <si>
    <t>Відеокамера DS-2CD2732F-I</t>
  </si>
  <si>
    <t>Комутатор (світч) на вісім портів TP-LINK TL-SG108</t>
  </si>
  <si>
    <t>Відеокамера DS-2CD2632F-I</t>
  </si>
  <si>
    <t>Комерційна пропозиція на побудову системи відеонагляду за периметром участку (IP система (FullHD 1080))</t>
  </si>
  <si>
    <t>Відеорегістратор 16-ти канальний DS-7616NI-E2\8P</t>
  </si>
  <si>
    <t>Комутатор (світч) на 24 порти TP-LINK TL-SG1024DE</t>
  </si>
  <si>
    <t xml:space="preserve">Шафа навісна під обладнання </t>
  </si>
  <si>
    <t xml:space="preserve">Монтаж відеорегістратору від 8 до 16 камер </t>
  </si>
  <si>
    <t>Налаштування системи відеонагляду (камери, відеорегістратор, віддалений перегляд, налаштування мобільних пристроїв для перегляду відеонагляду)</t>
  </si>
  <si>
    <t>Жорсткий диск HDD 4 TB Western Digital 3.5" 4TB (WD40PURX) (12 днів запису FullHD 1080p)</t>
  </si>
  <si>
    <t>Відеокамера DS-2CD2232-I5</t>
  </si>
  <si>
    <t>Slinex ML-15HR панель виклику домофона</t>
  </si>
  <si>
    <t>Монітор домофону Slinex SL-10</t>
  </si>
  <si>
    <t>Найменування системи</t>
  </si>
  <si>
    <t>І етап</t>
  </si>
  <si>
    <t>ІІ етап</t>
  </si>
  <si>
    <t>Матеріали</t>
  </si>
  <si>
    <t>Робота</t>
  </si>
  <si>
    <t>Обладнання</t>
  </si>
  <si>
    <t>Система домофону</t>
  </si>
  <si>
    <t>Система телебачення</t>
  </si>
  <si>
    <t xml:space="preserve">Всього матеріали І етапу, дол: </t>
  </si>
  <si>
    <t xml:space="preserve">Всього роботи І етапу, дол: </t>
  </si>
  <si>
    <t xml:space="preserve">Транспортні затрати І етапу, дол: </t>
  </si>
  <si>
    <t>Загальна сума І етапу, дол.:</t>
  </si>
  <si>
    <t xml:space="preserve">Аванс по І етапу, дол.: </t>
  </si>
  <si>
    <t xml:space="preserve">Всього матеріали ІІ етапу, дол: </t>
  </si>
  <si>
    <t xml:space="preserve">Всього роботи ІІ етапу, дол: </t>
  </si>
  <si>
    <t xml:space="preserve">Транспортні затрати ІІ етапу, дол: </t>
  </si>
  <si>
    <t>Загальна сума ІІ етапу, дол.:</t>
  </si>
  <si>
    <t xml:space="preserve">Аванс по ІI етапу, дол.: </t>
  </si>
  <si>
    <t>Загальна сума комерційної пропозиції, дол:</t>
  </si>
  <si>
    <t xml:space="preserve">Примітки: </t>
  </si>
  <si>
    <t>Підпис ЗАМОВНИКА __________________                Підпис ПІДРЯДНИКА __________________</t>
  </si>
  <si>
    <t>Система Інтернет, WIFI</t>
  </si>
  <si>
    <t>Комутація кабелів для всіх систем в шафі</t>
  </si>
  <si>
    <t>Система охоронно-пожежної сигналізації</t>
  </si>
  <si>
    <t>Проектні роботи, дол.: (не виконуються)</t>
  </si>
  <si>
    <t xml:space="preserve">Найменування підрядника - </t>
  </si>
  <si>
    <t>Датчик магнітоконтактний накладний (геркон) вікна, двері</t>
  </si>
  <si>
    <t>Найменування обє'кту -  Система охоронно-пожежної сигналізації (під здачу на охоронну фірму ТОВ "ЄВРОБЕЗПЕКА", система відповідає нормам ДСО) в приватному будинку, с. Музичі</t>
  </si>
  <si>
    <t>Найменування обє'кту - - Система Інтернет, WIFI та телебачення в приватному будинку, с. Музичі</t>
  </si>
  <si>
    <t>Найменування обє'кту - Система домофону в приватному будинку,с. Музичі</t>
  </si>
  <si>
    <t>Найменування обє'кту - Система відеонагляду за периметром участку в приватному будинку, с. Музичі</t>
  </si>
  <si>
    <t>Зведена таблиця комерційної пропозиції на влаштування слаботочних систем в приватному будинку с. Музичі</t>
  </si>
  <si>
    <t>Дата</t>
  </si>
  <si>
    <t>1. Першим етапом була прихована кабельна розводка під дані системи. Даний етап не потребує виконання та є виконаним.</t>
  </si>
  <si>
    <t>Система відоенагляду (IP 1080p)</t>
  </si>
  <si>
    <t>2. Система телебачення на даному етапі не виконується.</t>
  </si>
  <si>
    <t>Заповнювати тільки ячейки виділені жовтим кольором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</si>
</sst>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0000"/>
    <numFmt numFmtId="183" formatCode="0.0"/>
    <numFmt numFmtId="184" formatCode="#,##0.00&quot;р.&quot;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$-409]#,##0.00"/>
    <numFmt numFmtId="191" formatCode="#,##0.00\ &quot;₽&quot;"/>
    <numFmt numFmtId="192" formatCode="#,##0.00\ [$USD]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36"/>
      <color theme="1"/>
      <name val="Calibri"/>
      <family val="2"/>
    </font>
    <font>
      <sz val="36"/>
      <color theme="1"/>
      <name val="Calibri"/>
      <family val="2"/>
    </font>
    <font>
      <sz val="16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3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0" fillId="0" borderId="13" xfId="0" applyNumberFormat="1" applyFont="1" applyBorder="1" applyAlignment="1">
      <alignment/>
    </xf>
    <xf numFmtId="0" fontId="41" fillId="0" borderId="0" xfId="0" applyFont="1" applyAlignment="1">
      <alignment horizontal="left"/>
    </xf>
    <xf numFmtId="2" fontId="51" fillId="33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2" fontId="0" fillId="35" borderId="0" xfId="0" applyNumberFormat="1" applyFont="1" applyFill="1" applyBorder="1" applyAlignment="1">
      <alignment/>
    </xf>
    <xf numFmtId="0" fontId="53" fillId="35" borderId="0" xfId="0" applyFont="1" applyFill="1" applyBorder="1" applyAlignment="1">
      <alignment/>
    </xf>
    <xf numFmtId="2" fontId="53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/>
    </xf>
    <xf numFmtId="2" fontId="0" fillId="35" borderId="11" xfId="0" applyNumberFormat="1" applyFont="1" applyFill="1" applyBorder="1" applyAlignment="1">
      <alignment/>
    </xf>
    <xf numFmtId="0" fontId="54" fillId="35" borderId="13" xfId="0" applyFont="1" applyFill="1" applyBorder="1" applyAlignment="1">
      <alignment horizontal="center" vertical="center"/>
    </xf>
    <xf numFmtId="2" fontId="54" fillId="35" borderId="12" xfId="0" applyNumberFormat="1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center" vertical="top"/>
    </xf>
    <xf numFmtId="0" fontId="56" fillId="35" borderId="11" xfId="0" applyFont="1" applyFill="1" applyBorder="1" applyAlignment="1">
      <alignment wrapText="1"/>
    </xf>
    <xf numFmtId="1" fontId="56" fillId="35" borderId="13" xfId="0" applyNumberFormat="1" applyFont="1" applyFill="1" applyBorder="1" applyAlignment="1">
      <alignment horizontal="center" vertical="center"/>
    </xf>
    <xf numFmtId="2" fontId="56" fillId="35" borderId="13" xfId="0" applyNumberFormat="1" applyFont="1" applyFill="1" applyBorder="1" applyAlignment="1">
      <alignment/>
    </xf>
    <xf numFmtId="0" fontId="56" fillId="35" borderId="13" xfId="0" applyFont="1" applyFill="1" applyBorder="1" applyAlignment="1">
      <alignment/>
    </xf>
    <xf numFmtId="0" fontId="57" fillId="35" borderId="0" xfId="0" applyFont="1" applyFill="1" applyAlignment="1">
      <alignment/>
    </xf>
    <xf numFmtId="0" fontId="57" fillId="0" borderId="0" xfId="0" applyFont="1" applyAlignment="1">
      <alignment/>
    </xf>
    <xf numFmtId="0" fontId="41" fillId="0" borderId="0" xfId="0" applyFont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0" fillId="0" borderId="13" xfId="0" applyNumberFormat="1" applyFont="1" applyBorder="1" applyAlignment="1">
      <alignment/>
    </xf>
    <xf numFmtId="0" fontId="41" fillId="0" borderId="0" xfId="0" applyFont="1" applyAlignment="1">
      <alignment horizontal="left"/>
    </xf>
    <xf numFmtId="2" fontId="51" fillId="33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2" fontId="0" fillId="35" borderId="0" xfId="0" applyNumberFormat="1" applyFont="1" applyFill="1" applyBorder="1" applyAlignment="1">
      <alignment/>
    </xf>
    <xf numFmtId="0" fontId="53" fillId="35" borderId="0" xfId="0" applyFont="1" applyFill="1" applyBorder="1" applyAlignment="1">
      <alignment/>
    </xf>
    <xf numFmtId="2" fontId="53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/>
    </xf>
    <xf numFmtId="2" fontId="0" fillId="35" borderId="11" xfId="0" applyNumberFormat="1" applyFont="1" applyFill="1" applyBorder="1" applyAlignment="1">
      <alignment/>
    </xf>
    <xf numFmtId="0" fontId="54" fillId="35" borderId="13" xfId="0" applyFont="1" applyFill="1" applyBorder="1" applyAlignment="1">
      <alignment horizontal="center" vertical="center"/>
    </xf>
    <xf numFmtId="2" fontId="54" fillId="35" borderId="12" xfId="0" applyNumberFormat="1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center" vertical="top"/>
    </xf>
    <xf numFmtId="0" fontId="56" fillId="35" borderId="11" xfId="0" applyFont="1" applyFill="1" applyBorder="1" applyAlignment="1">
      <alignment wrapText="1"/>
    </xf>
    <xf numFmtId="1" fontId="56" fillId="35" borderId="13" xfId="0" applyNumberFormat="1" applyFont="1" applyFill="1" applyBorder="1" applyAlignment="1">
      <alignment horizontal="center" vertical="center"/>
    </xf>
    <xf numFmtId="2" fontId="56" fillId="35" borderId="13" xfId="0" applyNumberFormat="1" applyFont="1" applyFill="1" applyBorder="1" applyAlignment="1">
      <alignment/>
    </xf>
    <xf numFmtId="0" fontId="56" fillId="35" borderId="13" xfId="0" applyFont="1" applyFill="1" applyBorder="1" applyAlignment="1">
      <alignment/>
    </xf>
    <xf numFmtId="0" fontId="57" fillId="35" borderId="0" xfId="0" applyFont="1" applyFill="1" applyAlignment="1">
      <alignment/>
    </xf>
    <xf numFmtId="0" fontId="57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33" borderId="10" xfId="42" applyFill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2" fontId="0" fillId="0" borderId="0" xfId="0" applyNumberFormat="1" applyBorder="1" applyAlignment="1">
      <alignment/>
    </xf>
    <xf numFmtId="0" fontId="53" fillId="0" borderId="25" xfId="0" applyFont="1" applyBorder="1" applyAlignment="1">
      <alignment/>
    </xf>
    <xf numFmtId="2" fontId="41" fillId="0" borderId="26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53" fillId="0" borderId="11" xfId="0" applyFont="1" applyFill="1" applyBorder="1" applyAlignment="1">
      <alignment/>
    </xf>
    <xf numFmtId="0" fontId="56" fillId="0" borderId="0" xfId="0" applyFont="1" applyAlignment="1">
      <alignment/>
    </xf>
    <xf numFmtId="0" fontId="55" fillId="35" borderId="11" xfId="0" applyFont="1" applyFill="1" applyBorder="1" applyAlignment="1">
      <alignment wrapText="1"/>
    </xf>
    <xf numFmtId="0" fontId="55" fillId="35" borderId="13" xfId="0" applyFont="1" applyFill="1" applyBorder="1" applyAlignment="1">
      <alignment wrapText="1"/>
    </xf>
    <xf numFmtId="2" fontId="54" fillId="35" borderId="13" xfId="0" applyNumberFormat="1" applyFont="1" applyFill="1" applyBorder="1" applyAlignment="1">
      <alignment horizontal="center"/>
    </xf>
    <xf numFmtId="2" fontId="54" fillId="35" borderId="12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4" fontId="54" fillId="35" borderId="13" xfId="0" applyNumberFormat="1" applyFont="1" applyFill="1" applyBorder="1" applyAlignment="1">
      <alignment horizontal="center"/>
    </xf>
    <xf numFmtId="4" fontId="54" fillId="35" borderId="12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2" fontId="41" fillId="0" borderId="34" xfId="0" applyNumberFormat="1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2" fontId="41" fillId="0" borderId="36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2" fontId="41" fillId="0" borderId="26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2" fontId="41" fillId="0" borderId="28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41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2" fontId="51" fillId="36" borderId="10" xfId="0" applyNumberFormat="1" applyFont="1" applyFill="1" applyBorder="1" applyAlignment="1">
      <alignment horizontal="center" vertical="center"/>
    </xf>
    <xf numFmtId="2" fontId="54" fillId="36" borderId="13" xfId="0" applyNumberFormat="1" applyFont="1" applyFill="1" applyBorder="1" applyAlignment="1">
      <alignment horizontal="center"/>
    </xf>
    <xf numFmtId="2" fontId="54" fillId="36" borderId="12" xfId="0" applyNumberFormat="1" applyFont="1" applyFill="1" applyBorder="1" applyAlignment="1">
      <alignment horizontal="center"/>
    </xf>
    <xf numFmtId="2" fontId="51" fillId="36" borderId="10" xfId="0" applyNumberFormat="1" applyFont="1" applyFill="1" applyBorder="1" applyAlignment="1" quotePrefix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6" fillId="35" borderId="0" xfId="0" applyFont="1" applyFill="1" applyBorder="1" applyAlignment="1">
      <alignment wrapText="1"/>
    </xf>
    <xf numFmtId="1" fontId="56" fillId="35" borderId="0" xfId="0" applyNumberFormat="1" applyFont="1" applyFill="1" applyBorder="1" applyAlignment="1">
      <alignment horizontal="center" vertical="center"/>
    </xf>
    <xf numFmtId="2" fontId="56" fillId="35" borderId="0" xfId="0" applyNumberFormat="1" applyFont="1" applyFill="1" applyBorder="1" applyAlignment="1">
      <alignment/>
    </xf>
    <xf numFmtId="0" fontId="56" fillId="35" borderId="0" xfId="0" applyFont="1" applyFill="1" applyBorder="1" applyAlignment="1">
      <alignment/>
    </xf>
    <xf numFmtId="2" fontId="54" fillId="35" borderId="0" xfId="0" applyNumberFormat="1" applyFont="1" applyFill="1" applyBorder="1" applyAlignment="1">
      <alignment horizontal="center"/>
    </xf>
    <xf numFmtId="0" fontId="63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6" borderId="0" xfId="0" applyFill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inex.com.ua/products/SL-10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53"/>
  <sheetViews>
    <sheetView view="pageBreakPreview" zoomScale="60" zoomScaleNormal="70" workbookViewId="0" topLeftCell="A7">
      <selection activeCell="B23" sqref="B23"/>
    </sheetView>
  </sheetViews>
  <sheetFormatPr defaultColWidth="9.140625" defaultRowHeight="15"/>
  <cols>
    <col min="1" max="1" width="5.140625" style="0" bestFit="1" customWidth="1"/>
    <col min="2" max="2" width="64.28125" style="0" customWidth="1"/>
    <col min="3" max="6" width="13.00390625" style="0" customWidth="1"/>
    <col min="7" max="7" width="6.140625" style="0" bestFit="1" customWidth="1"/>
    <col min="8" max="8" width="64.28125" style="0" customWidth="1"/>
    <col min="9" max="12" width="13.00390625" style="0" customWidth="1"/>
  </cols>
  <sheetData>
    <row r="1" spans="2:12" ht="111" customHeight="1">
      <c r="B1" s="108" t="s">
        <v>61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5" ht="15">
      <c r="B2" s="2" t="s">
        <v>130</v>
      </c>
      <c r="C2" s="2"/>
      <c r="D2" s="2"/>
      <c r="E2" s="2"/>
    </row>
    <row r="3" spans="2:5" s="42" customFormat="1" ht="15.75" thickBot="1">
      <c r="B3" s="81" t="s">
        <v>127</v>
      </c>
      <c r="C3" s="134"/>
      <c r="D3" s="135"/>
      <c r="E3" s="135"/>
    </row>
    <row r="4" spans="2:10" ht="15.75" thickBot="1">
      <c r="B4" s="15"/>
      <c r="C4" s="15"/>
      <c r="D4" s="15"/>
      <c r="E4" s="15"/>
      <c r="H4" s="3" t="s">
        <v>6</v>
      </c>
      <c r="I4" s="14">
        <f>F21</f>
        <v>0</v>
      </c>
      <c r="J4" s="4" t="s">
        <v>12</v>
      </c>
    </row>
    <row r="5" spans="2:10" ht="15.75" thickBot="1">
      <c r="B5" s="15"/>
      <c r="C5" s="15"/>
      <c r="D5" s="15"/>
      <c r="E5" s="15"/>
      <c r="H5" s="3"/>
      <c r="I5" s="14"/>
      <c r="J5" s="4"/>
    </row>
    <row r="7" spans="1:12" ht="33.75" customHeight="1" thickBot="1">
      <c r="A7" s="5" t="s">
        <v>4</v>
      </c>
      <c r="B7" s="6" t="s">
        <v>0</v>
      </c>
      <c r="C7" s="1" t="s">
        <v>1</v>
      </c>
      <c r="D7" s="1" t="s">
        <v>2</v>
      </c>
      <c r="E7" s="7" t="s">
        <v>29</v>
      </c>
      <c r="F7" s="7" t="s">
        <v>30</v>
      </c>
      <c r="G7" s="5" t="s">
        <v>4</v>
      </c>
      <c r="H7" s="6" t="s">
        <v>3</v>
      </c>
      <c r="I7" s="1" t="s">
        <v>1</v>
      </c>
      <c r="J7" s="1" t="s">
        <v>2</v>
      </c>
      <c r="K7" s="7" t="s">
        <v>31</v>
      </c>
      <c r="L7" s="7" t="s">
        <v>32</v>
      </c>
    </row>
    <row r="8" spans="1:12" ht="26.25" customHeight="1">
      <c r="A8" s="17">
        <v>2</v>
      </c>
      <c r="B8" s="110" t="s">
        <v>71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</row>
    <row r="9" spans="1:13" ht="15" customHeight="1">
      <c r="A9" s="11">
        <v>2.1</v>
      </c>
      <c r="B9" s="50" t="s">
        <v>62</v>
      </c>
      <c r="C9" s="54" t="s">
        <v>5</v>
      </c>
      <c r="D9" s="54">
        <v>1</v>
      </c>
      <c r="E9" s="136">
        <v>0</v>
      </c>
      <c r="F9" s="55">
        <f aca="true" t="shared" si="0" ref="F9:F14">E9*D9</f>
        <v>0</v>
      </c>
      <c r="G9" s="11">
        <v>2.1</v>
      </c>
      <c r="H9" s="8" t="s">
        <v>68</v>
      </c>
      <c r="I9" s="12" t="s">
        <v>5</v>
      </c>
      <c r="J9" s="12">
        <v>1</v>
      </c>
      <c r="K9" s="136">
        <v>0</v>
      </c>
      <c r="L9" s="55">
        <f aca="true" t="shared" si="1" ref="L9:L15">K9*J9</f>
        <v>0</v>
      </c>
      <c r="M9" s="40"/>
    </row>
    <row r="10" spans="1:13" ht="18" customHeight="1">
      <c r="A10" s="11">
        <f aca="true" t="shared" si="2" ref="A10:A15">A9+0.1</f>
        <v>2.2</v>
      </c>
      <c r="B10" s="50" t="s">
        <v>63</v>
      </c>
      <c r="C10" s="54" t="s">
        <v>5</v>
      </c>
      <c r="D10" s="54">
        <v>1</v>
      </c>
      <c r="E10" s="136">
        <v>0</v>
      </c>
      <c r="F10" s="55">
        <f t="shared" si="0"/>
        <v>0</v>
      </c>
      <c r="G10" s="11">
        <f aca="true" t="shared" si="3" ref="G10:G15">G9+0.1</f>
        <v>2.2</v>
      </c>
      <c r="H10" s="8" t="s">
        <v>94</v>
      </c>
      <c r="I10" s="12" t="s">
        <v>5</v>
      </c>
      <c r="J10" s="12">
        <v>1</v>
      </c>
      <c r="K10" s="136">
        <v>0</v>
      </c>
      <c r="L10" s="55">
        <f t="shared" si="1"/>
        <v>0</v>
      </c>
      <c r="M10" s="40"/>
    </row>
    <row r="11" spans="1:12" ht="15" customHeight="1">
      <c r="A11" s="11">
        <f t="shared" si="2"/>
        <v>2.3000000000000003</v>
      </c>
      <c r="B11" s="50" t="s">
        <v>64</v>
      </c>
      <c r="C11" s="54" t="s">
        <v>5</v>
      </c>
      <c r="D11" s="54">
        <v>2</v>
      </c>
      <c r="E11" s="136">
        <v>0</v>
      </c>
      <c r="F11" s="55">
        <f t="shared" si="0"/>
        <v>0</v>
      </c>
      <c r="G11" s="11">
        <f t="shared" si="3"/>
        <v>2.3000000000000003</v>
      </c>
      <c r="H11" s="8" t="s">
        <v>69</v>
      </c>
      <c r="I11" s="12" t="s">
        <v>5</v>
      </c>
      <c r="J11" s="12">
        <v>1</v>
      </c>
      <c r="K11" s="136">
        <v>0</v>
      </c>
      <c r="L11" s="55">
        <f t="shared" si="1"/>
        <v>0</v>
      </c>
    </row>
    <row r="12" spans="1:12" ht="15" customHeight="1">
      <c r="A12" s="11">
        <f t="shared" si="2"/>
        <v>2.4000000000000004</v>
      </c>
      <c r="B12" s="50" t="s">
        <v>65</v>
      </c>
      <c r="C12" s="54" t="s">
        <v>5</v>
      </c>
      <c r="D12" s="54">
        <v>1</v>
      </c>
      <c r="E12" s="136">
        <v>0</v>
      </c>
      <c r="F12" s="55">
        <f t="shared" si="0"/>
        <v>0</v>
      </c>
      <c r="G12" s="11">
        <f t="shared" si="3"/>
        <v>2.4000000000000004</v>
      </c>
      <c r="H12" s="8" t="s">
        <v>70</v>
      </c>
      <c r="I12" s="12" t="s">
        <v>5</v>
      </c>
      <c r="J12" s="12">
        <v>100</v>
      </c>
      <c r="K12" s="136">
        <v>0</v>
      </c>
      <c r="L12" s="55">
        <f t="shared" si="1"/>
        <v>0</v>
      </c>
    </row>
    <row r="13" spans="1:12" ht="15" customHeight="1">
      <c r="A13" s="11">
        <f t="shared" si="2"/>
        <v>2.5000000000000004</v>
      </c>
      <c r="B13" s="50" t="s">
        <v>66</v>
      </c>
      <c r="C13" s="54" t="s">
        <v>5</v>
      </c>
      <c r="D13" s="51">
        <v>20</v>
      </c>
      <c r="E13" s="136">
        <v>0</v>
      </c>
      <c r="F13" s="55">
        <f t="shared" si="0"/>
        <v>0</v>
      </c>
      <c r="G13" s="11">
        <f t="shared" si="3"/>
        <v>2.5000000000000004</v>
      </c>
      <c r="H13" s="8" t="s">
        <v>73</v>
      </c>
      <c r="I13" s="12" t="s">
        <v>5</v>
      </c>
      <c r="J13" s="12">
        <v>2</v>
      </c>
      <c r="K13" s="136">
        <v>0</v>
      </c>
      <c r="L13" s="55">
        <f t="shared" si="1"/>
        <v>0</v>
      </c>
    </row>
    <row r="14" spans="1:12" ht="15" customHeight="1">
      <c r="A14" s="11">
        <f t="shared" si="2"/>
        <v>2.6000000000000005</v>
      </c>
      <c r="B14" s="50" t="s">
        <v>124</v>
      </c>
      <c r="C14" s="54" t="s">
        <v>67</v>
      </c>
      <c r="D14" s="51">
        <v>1</v>
      </c>
      <c r="E14" s="136">
        <v>0</v>
      </c>
      <c r="F14" s="55">
        <f t="shared" si="0"/>
        <v>0</v>
      </c>
      <c r="G14" s="11">
        <f t="shared" si="3"/>
        <v>2.6000000000000005</v>
      </c>
      <c r="H14" s="8" t="s">
        <v>72</v>
      </c>
      <c r="I14" s="12" t="s">
        <v>5</v>
      </c>
      <c r="J14" s="12">
        <v>1</v>
      </c>
      <c r="K14" s="136">
        <v>0</v>
      </c>
      <c r="L14" s="55">
        <f t="shared" si="1"/>
        <v>0</v>
      </c>
    </row>
    <row r="15" spans="1:12" ht="15" customHeight="1" thickBot="1">
      <c r="A15" s="11">
        <f t="shared" si="2"/>
        <v>2.7000000000000006</v>
      </c>
      <c r="B15" s="8"/>
      <c r="C15" s="12"/>
      <c r="D15" s="12"/>
      <c r="E15" s="13"/>
      <c r="F15" s="13"/>
      <c r="G15" s="11">
        <f t="shared" si="3"/>
        <v>2.7000000000000006</v>
      </c>
      <c r="H15" s="8" t="s">
        <v>95</v>
      </c>
      <c r="I15" s="12" t="s">
        <v>5</v>
      </c>
      <c r="J15" s="12">
        <v>1</v>
      </c>
      <c r="K15" s="136">
        <v>0</v>
      </c>
      <c r="L15" s="55">
        <f t="shared" si="1"/>
        <v>0</v>
      </c>
    </row>
    <row r="16" spans="1:12" ht="27" customHeight="1" thickBot="1">
      <c r="A16" s="23"/>
      <c r="B16" s="24" t="s">
        <v>7</v>
      </c>
      <c r="C16" s="24"/>
      <c r="D16" s="24"/>
      <c r="E16" s="24"/>
      <c r="F16" s="25">
        <f>SUM(F9:F15)</f>
        <v>0</v>
      </c>
      <c r="G16" s="26"/>
      <c r="H16" s="27" t="s">
        <v>9</v>
      </c>
      <c r="I16" s="24"/>
      <c r="J16" s="24"/>
      <c r="K16" s="24"/>
      <c r="L16" s="25">
        <f>SUM(L9:L15)</f>
        <v>0</v>
      </c>
    </row>
    <row r="17" spans="1:12" ht="27" customHeight="1" thickBot="1">
      <c r="A17" s="23"/>
      <c r="B17" s="24" t="s">
        <v>8</v>
      </c>
      <c r="C17" s="24"/>
      <c r="D17" s="24"/>
      <c r="E17" s="24"/>
      <c r="F17" s="25">
        <f>F16+L16</f>
        <v>0</v>
      </c>
      <c r="G17" s="28"/>
      <c r="H17" s="29"/>
      <c r="I17" s="30"/>
      <c r="J17" s="30"/>
      <c r="K17" s="30"/>
      <c r="L17" s="31"/>
    </row>
    <row r="18" spans="1:12" ht="16.5" thickBot="1">
      <c r="A18" s="18"/>
      <c r="B18" s="19"/>
      <c r="C18" s="19"/>
      <c r="D18" s="19"/>
      <c r="E18" s="19"/>
      <c r="F18" s="20"/>
      <c r="G18" s="21"/>
      <c r="H18" s="21"/>
      <c r="I18" s="21"/>
      <c r="J18" s="21"/>
      <c r="K18" s="18"/>
      <c r="L18" s="32"/>
    </row>
    <row r="19" spans="1:12" ht="30" customHeight="1" thickBot="1">
      <c r="A19" s="21"/>
      <c r="B19" s="104" t="s">
        <v>126</v>
      </c>
      <c r="C19" s="105"/>
      <c r="D19" s="105"/>
      <c r="E19" s="105"/>
      <c r="F19" s="106">
        <v>0</v>
      </c>
      <c r="G19" s="107"/>
      <c r="H19" s="21"/>
      <c r="I19" s="21"/>
      <c r="J19" s="21"/>
      <c r="K19" s="21"/>
      <c r="L19" s="22"/>
    </row>
    <row r="20" spans="1:12" ht="30" customHeight="1" thickBot="1">
      <c r="A20" s="21"/>
      <c r="B20" s="104" t="s">
        <v>13</v>
      </c>
      <c r="C20" s="105"/>
      <c r="D20" s="105"/>
      <c r="E20" s="105"/>
      <c r="F20" s="137">
        <v>0</v>
      </c>
      <c r="G20" s="138"/>
      <c r="H20" s="21"/>
      <c r="I20" s="21"/>
      <c r="J20" s="21"/>
      <c r="K20" s="21"/>
      <c r="L20" s="22"/>
    </row>
    <row r="21" spans="1:12" ht="30" customHeight="1" thickBot="1">
      <c r="A21" s="19"/>
      <c r="B21" s="33" t="s">
        <v>14</v>
      </c>
      <c r="C21" s="34"/>
      <c r="D21" s="35"/>
      <c r="E21" s="36"/>
      <c r="F21" s="106">
        <f>F20+F19+F17</f>
        <v>0</v>
      </c>
      <c r="G21" s="107"/>
      <c r="H21" s="21"/>
      <c r="I21" s="21"/>
      <c r="J21" s="21"/>
      <c r="K21" s="21"/>
      <c r="L21" s="22"/>
    </row>
    <row r="22" spans="1:12" s="42" customFormat="1" ht="30" customHeight="1">
      <c r="A22" s="61"/>
      <c r="B22" s="141"/>
      <c r="C22" s="142"/>
      <c r="D22" s="143"/>
      <c r="E22" s="144"/>
      <c r="F22" s="145"/>
      <c r="G22" s="145"/>
      <c r="H22" s="63"/>
      <c r="I22" s="63"/>
      <c r="J22" s="63"/>
      <c r="K22" s="63"/>
      <c r="L22" s="64"/>
    </row>
    <row r="23" spans="1:12" ht="46.5">
      <c r="A23" s="37"/>
      <c r="B23" s="146" t="s">
        <v>138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68.25" customHeight="1">
      <c r="A24" s="38"/>
      <c r="B24" s="38" t="s">
        <v>11</v>
      </c>
      <c r="C24" s="38"/>
      <c r="D24" s="38"/>
      <c r="E24" s="38"/>
      <c r="F24" s="38"/>
      <c r="G24" s="38"/>
      <c r="H24" s="38" t="s">
        <v>10</v>
      </c>
      <c r="I24" s="38"/>
      <c r="J24" s="38"/>
      <c r="K24" s="38"/>
      <c r="L24" s="38"/>
    </row>
    <row r="53" ht="15">
      <c r="R53">
        <f>296.65+196.93</f>
        <v>493.58</v>
      </c>
    </row>
  </sheetData>
  <sheetProtection/>
  <mergeCells count="8">
    <mergeCell ref="B20:E20"/>
    <mergeCell ref="F20:G20"/>
    <mergeCell ref="F21:G21"/>
    <mergeCell ref="B1:L1"/>
    <mergeCell ref="B19:E19"/>
    <mergeCell ref="F19:G19"/>
    <mergeCell ref="B8:L8"/>
    <mergeCell ref="C3:E3"/>
  </mergeCells>
  <printOptions/>
  <pageMargins left="0.3937007874015748" right="0.1968503937007874" top="0.3937007874015748" bottom="0.3937007874015748" header="0" footer="0"/>
  <pageSetup fitToHeight="1" fitToWidth="1" horizontalDpi="600" verticalDpi="600" orientation="landscape" paperSize="9" scale="58" r:id="rId1"/>
  <headerFooter>
    <oddHeader>&amp;C&amp;14Форма подачі комерційної пропозиції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63"/>
  <sheetViews>
    <sheetView view="pageBreakPreview" zoomScale="50" zoomScaleNormal="70" zoomScaleSheetLayoutView="50" workbookViewId="0" topLeftCell="A1">
      <selection activeCell="B21" sqref="B21"/>
    </sheetView>
  </sheetViews>
  <sheetFormatPr defaultColWidth="9.140625" defaultRowHeight="15"/>
  <cols>
    <col min="1" max="1" width="5.140625" style="0" bestFit="1" customWidth="1"/>
    <col min="2" max="2" width="64.28125" style="0" customWidth="1"/>
    <col min="3" max="6" width="13.00390625" style="0" customWidth="1"/>
    <col min="7" max="7" width="6.140625" style="0" bestFit="1" customWidth="1"/>
    <col min="8" max="8" width="64.28125" style="0" customWidth="1"/>
    <col min="9" max="12" width="13.00390625" style="0" customWidth="1"/>
  </cols>
  <sheetData>
    <row r="1" spans="2:12" ht="111" customHeight="1">
      <c r="B1" s="108" t="s">
        <v>18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5" ht="15">
      <c r="B2" s="2" t="s">
        <v>131</v>
      </c>
      <c r="C2" s="2"/>
      <c r="D2" s="2"/>
      <c r="E2" s="2"/>
    </row>
    <row r="3" spans="2:5" s="42" customFormat="1" ht="15.75" thickBot="1">
      <c r="B3" s="81" t="s">
        <v>127</v>
      </c>
      <c r="C3" s="134"/>
      <c r="D3" s="135"/>
      <c r="E3" s="135"/>
    </row>
    <row r="4" spans="2:10" ht="15.75" thickBot="1">
      <c r="B4" s="39"/>
      <c r="C4" s="39"/>
      <c r="D4" s="39"/>
      <c r="E4" s="39"/>
      <c r="H4" s="3" t="s">
        <v>6</v>
      </c>
      <c r="I4" s="14">
        <f>F19</f>
        <v>0</v>
      </c>
      <c r="J4" s="4" t="s">
        <v>12</v>
      </c>
    </row>
    <row r="5" spans="2:10" ht="15.75" thickBot="1">
      <c r="B5" s="39"/>
      <c r="C5" s="39"/>
      <c r="D5" s="39"/>
      <c r="E5" s="39"/>
      <c r="H5" s="3"/>
      <c r="I5" s="14"/>
      <c r="J5" s="4"/>
    </row>
    <row r="7" spans="1:12" ht="33.75" customHeight="1">
      <c r="A7" s="5" t="s">
        <v>4</v>
      </c>
      <c r="B7" s="6" t="s">
        <v>0</v>
      </c>
      <c r="C7" s="1" t="s">
        <v>1</v>
      </c>
      <c r="D7" s="1" t="s">
        <v>2</v>
      </c>
      <c r="E7" s="7" t="s">
        <v>29</v>
      </c>
      <c r="F7" s="7" t="s">
        <v>30</v>
      </c>
      <c r="G7" s="5" t="s">
        <v>4</v>
      </c>
      <c r="H7" s="6" t="s">
        <v>3</v>
      </c>
      <c r="I7" s="1" t="s">
        <v>1</v>
      </c>
      <c r="J7" s="1" t="s">
        <v>2</v>
      </c>
      <c r="K7" s="7" t="s">
        <v>31</v>
      </c>
      <c r="L7" s="7" t="s">
        <v>32</v>
      </c>
    </row>
    <row r="8" spans="1:12" ht="26.25" customHeight="1">
      <c r="A8" s="17">
        <v>2</v>
      </c>
      <c r="B8" s="113" t="s">
        <v>26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3" ht="14.25" customHeight="1">
      <c r="A9" s="11">
        <v>2.1</v>
      </c>
      <c r="B9" s="50" t="s">
        <v>76</v>
      </c>
      <c r="C9" s="54" t="s">
        <v>5</v>
      </c>
      <c r="D9" s="54">
        <v>2</v>
      </c>
      <c r="E9" s="136">
        <v>0</v>
      </c>
      <c r="F9" s="55">
        <f>E9*D9</f>
        <v>0</v>
      </c>
      <c r="G9" s="11">
        <v>2.1</v>
      </c>
      <c r="H9" s="82" t="s">
        <v>101</v>
      </c>
      <c r="I9" s="12" t="s">
        <v>5</v>
      </c>
      <c r="J9" s="12">
        <v>2</v>
      </c>
      <c r="K9" s="139">
        <v>0</v>
      </c>
      <c r="L9" s="55">
        <f>K9*J9</f>
        <v>0</v>
      </c>
      <c r="M9" s="40"/>
    </row>
    <row r="10" spans="1:13" ht="14.25" customHeight="1">
      <c r="A10" s="11">
        <f>A9+0.1</f>
        <v>2.2</v>
      </c>
      <c r="B10" s="50" t="s">
        <v>77</v>
      </c>
      <c r="C10" s="54" t="s">
        <v>5</v>
      </c>
      <c r="D10" s="54">
        <v>1</v>
      </c>
      <c r="E10" s="136">
        <v>0</v>
      </c>
      <c r="F10" s="55">
        <f>E10*D10</f>
        <v>0</v>
      </c>
      <c r="G10" s="11">
        <f>G9+0.1</f>
        <v>2.2</v>
      </c>
      <c r="H10" s="8" t="s">
        <v>100</v>
      </c>
      <c r="I10" s="12" t="s">
        <v>5</v>
      </c>
      <c r="J10" s="12">
        <v>1</v>
      </c>
      <c r="K10" s="136">
        <v>0</v>
      </c>
      <c r="L10" s="55">
        <f>K10*J10</f>
        <v>0</v>
      </c>
      <c r="M10" s="40"/>
    </row>
    <row r="11" spans="1:13" ht="14.25" customHeight="1">
      <c r="A11" s="11">
        <f>A10+0.1</f>
        <v>2.3000000000000003</v>
      </c>
      <c r="B11" s="50" t="s">
        <v>78</v>
      </c>
      <c r="C11" s="54" t="s">
        <v>5</v>
      </c>
      <c r="D11" s="54">
        <v>1</v>
      </c>
      <c r="E11" s="136">
        <v>0</v>
      </c>
      <c r="F11" s="55">
        <f>E11*D11</f>
        <v>0</v>
      </c>
      <c r="G11" s="11">
        <f>G10+0.1</f>
        <v>2.3000000000000003</v>
      </c>
      <c r="H11" s="8" t="s">
        <v>74</v>
      </c>
      <c r="I11" s="12" t="s">
        <v>5</v>
      </c>
      <c r="J11" s="12">
        <v>1</v>
      </c>
      <c r="K11" s="136">
        <v>0</v>
      </c>
      <c r="L11" s="55">
        <f>K11*J11</f>
        <v>0</v>
      </c>
      <c r="M11" s="40"/>
    </row>
    <row r="12" spans="1:13" ht="14.25" customHeight="1">
      <c r="A12" s="11">
        <f>A11+0.1</f>
        <v>2.4000000000000004</v>
      </c>
      <c r="B12" s="50" t="s">
        <v>79</v>
      </c>
      <c r="C12" s="54" t="s">
        <v>5</v>
      </c>
      <c r="D12" s="54">
        <v>1</v>
      </c>
      <c r="E12" s="136">
        <v>0</v>
      </c>
      <c r="F12" s="55">
        <f>E12*D12</f>
        <v>0</v>
      </c>
      <c r="G12" s="11">
        <f>G11+0.1</f>
        <v>2.4000000000000004</v>
      </c>
      <c r="H12" s="8" t="s">
        <v>75</v>
      </c>
      <c r="I12" s="12" t="s">
        <v>5</v>
      </c>
      <c r="J12" s="12">
        <v>1</v>
      </c>
      <c r="K12" s="136">
        <v>0</v>
      </c>
      <c r="L12" s="55">
        <f>K12*J12</f>
        <v>0</v>
      </c>
      <c r="M12" s="40"/>
    </row>
    <row r="13" spans="1:12" ht="14.25" customHeight="1" thickBot="1">
      <c r="A13" s="11">
        <f>A12+0.1</f>
        <v>2.5000000000000004</v>
      </c>
      <c r="B13" s="8"/>
      <c r="C13" s="12"/>
      <c r="D13" s="12"/>
      <c r="E13" s="13"/>
      <c r="F13" s="13"/>
      <c r="G13" s="11">
        <f>G12+0.1</f>
        <v>2.5000000000000004</v>
      </c>
      <c r="H13" s="8" t="s">
        <v>28</v>
      </c>
      <c r="I13" s="12" t="s">
        <v>5</v>
      </c>
      <c r="J13" s="12">
        <v>1</v>
      </c>
      <c r="K13" s="136">
        <v>0</v>
      </c>
      <c r="L13" s="13">
        <f>K13*J13</f>
        <v>0</v>
      </c>
    </row>
    <row r="14" spans="1:12" ht="27" customHeight="1" thickBot="1">
      <c r="A14" s="23"/>
      <c r="B14" s="24" t="s">
        <v>7</v>
      </c>
      <c r="C14" s="24"/>
      <c r="D14" s="24"/>
      <c r="E14" s="24"/>
      <c r="F14" s="25">
        <f>SUM(F9:F13)</f>
        <v>0</v>
      </c>
      <c r="G14" s="26"/>
      <c r="H14" s="27" t="s">
        <v>9</v>
      </c>
      <c r="I14" s="24"/>
      <c r="J14" s="24"/>
      <c r="K14" s="24"/>
      <c r="L14" s="25">
        <f>SUM(L9:L13)</f>
        <v>0</v>
      </c>
    </row>
    <row r="15" spans="1:12" ht="27" customHeight="1" thickBot="1">
      <c r="A15" s="23"/>
      <c r="B15" s="24" t="s">
        <v>8</v>
      </c>
      <c r="C15" s="24"/>
      <c r="D15" s="24"/>
      <c r="E15" s="24"/>
      <c r="F15" s="25">
        <f>F14+L14</f>
        <v>0</v>
      </c>
      <c r="G15" s="28"/>
      <c r="H15" s="29"/>
      <c r="I15" s="30"/>
      <c r="J15" s="30"/>
      <c r="K15" s="30"/>
      <c r="L15" s="31"/>
    </row>
    <row r="16" spans="1:12" ht="14.25" customHeight="1" thickBot="1">
      <c r="A16" s="18"/>
      <c r="B16" s="19"/>
      <c r="C16" s="19"/>
      <c r="D16" s="19"/>
      <c r="E16" s="19"/>
      <c r="F16" s="20"/>
      <c r="G16" s="21"/>
      <c r="H16" s="21"/>
      <c r="I16" s="21"/>
      <c r="J16" s="21"/>
      <c r="K16" s="18"/>
      <c r="L16" s="32"/>
    </row>
    <row r="17" spans="1:12" ht="30" customHeight="1" thickBot="1">
      <c r="A17" s="21"/>
      <c r="B17" s="104" t="s">
        <v>80</v>
      </c>
      <c r="C17" s="105"/>
      <c r="D17" s="105"/>
      <c r="E17" s="105"/>
      <c r="F17" s="106">
        <v>0</v>
      </c>
      <c r="G17" s="107"/>
      <c r="H17" s="21"/>
      <c r="I17" s="21"/>
      <c r="J17" s="21"/>
      <c r="K17" s="21"/>
      <c r="L17" s="22"/>
    </row>
    <row r="18" spans="1:12" ht="30" customHeight="1" thickBot="1">
      <c r="A18" s="21"/>
      <c r="B18" s="104" t="s">
        <v>13</v>
      </c>
      <c r="C18" s="105"/>
      <c r="D18" s="105"/>
      <c r="E18" s="105"/>
      <c r="F18" s="137">
        <v>0</v>
      </c>
      <c r="G18" s="138"/>
      <c r="H18" s="21"/>
      <c r="I18" s="21"/>
      <c r="J18" s="21"/>
      <c r="K18" s="21"/>
      <c r="L18" s="22"/>
    </row>
    <row r="19" spans="1:12" ht="30" customHeight="1" thickBot="1">
      <c r="A19" s="19"/>
      <c r="B19" s="33" t="s">
        <v>14</v>
      </c>
      <c r="C19" s="34"/>
      <c r="D19" s="35"/>
      <c r="E19" s="36"/>
      <c r="F19" s="106">
        <f>F18+F17+F15</f>
        <v>0</v>
      </c>
      <c r="G19" s="107"/>
      <c r="H19" s="21"/>
      <c r="I19" s="21"/>
      <c r="J19" s="21"/>
      <c r="K19" s="21"/>
      <c r="L19" s="22"/>
    </row>
    <row r="20" spans="1:12" ht="14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s="42" customFormat="1" ht="46.5">
      <c r="A21" s="79"/>
      <c r="B21" s="146" t="s">
        <v>138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73.5" customHeight="1">
      <c r="A22" s="38"/>
      <c r="B22" s="38" t="s">
        <v>11</v>
      </c>
      <c r="C22" s="38"/>
      <c r="D22" s="38"/>
      <c r="E22" s="38"/>
      <c r="F22" s="38"/>
      <c r="G22" s="38"/>
      <c r="H22" s="38" t="s">
        <v>10</v>
      </c>
      <c r="I22" s="38"/>
      <c r="J22" s="38"/>
      <c r="K22" s="38"/>
      <c r="L22" s="38"/>
    </row>
    <row r="23" ht="14.25" customHeight="1"/>
    <row r="24" ht="14.25" customHeight="1"/>
    <row r="63" ht="15">
      <c r="R63">
        <f>296.65+196.93</f>
        <v>493.58</v>
      </c>
    </row>
  </sheetData>
  <sheetProtection/>
  <mergeCells count="8">
    <mergeCell ref="F19:G19"/>
    <mergeCell ref="B1:L1"/>
    <mergeCell ref="B17:E17"/>
    <mergeCell ref="F17:G17"/>
    <mergeCell ref="B18:E18"/>
    <mergeCell ref="F18:G18"/>
    <mergeCell ref="B8:L8"/>
    <mergeCell ref="C3:E3"/>
  </mergeCells>
  <hyperlinks>
    <hyperlink ref="H9" r:id="rId1" display="Монітор домофону Slinex SL-10"/>
  </hyperlinks>
  <printOptions/>
  <pageMargins left="0.3937007874015748" right="0.1968503937007874" top="0.3937007874015748" bottom="0.3937007874015748" header="0" footer="0"/>
  <pageSetup fitToHeight="1" fitToWidth="1" horizontalDpi="600" verticalDpi="600" orientation="landscape" paperSize="9" scale="58" r:id="rId2"/>
  <headerFooter>
    <oddHeader>&amp;C&amp;14Форма подачі комерційної пропозиції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2"/>
  <sheetViews>
    <sheetView view="pageBreakPreview" zoomScale="50" zoomScaleSheetLayoutView="50" workbookViewId="0" topLeftCell="A6">
      <selection activeCell="B32" sqref="B32"/>
    </sheetView>
  </sheetViews>
  <sheetFormatPr defaultColWidth="9.140625" defaultRowHeight="15"/>
  <cols>
    <col min="1" max="1" width="5.140625" style="42" bestFit="1" customWidth="1"/>
    <col min="2" max="2" width="64.28125" style="42" customWidth="1"/>
    <col min="3" max="6" width="13.00390625" style="42" customWidth="1"/>
    <col min="7" max="7" width="6.140625" style="42" bestFit="1" customWidth="1"/>
    <col min="8" max="8" width="64.28125" style="42" customWidth="1"/>
    <col min="9" max="12" width="13.00390625" style="42" customWidth="1"/>
    <col min="13" max="16384" width="9.140625" style="42" customWidth="1"/>
  </cols>
  <sheetData>
    <row r="1" spans="2:12" ht="111" customHeight="1">
      <c r="B1" s="108" t="s">
        <v>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5" ht="15">
      <c r="B2" s="44" t="s">
        <v>132</v>
      </c>
      <c r="C2" s="44"/>
      <c r="D2" s="44"/>
      <c r="E2" s="44"/>
    </row>
    <row r="3" spans="2:5" ht="15.75" thickBot="1">
      <c r="B3" s="81" t="s">
        <v>127</v>
      </c>
      <c r="C3" s="134"/>
      <c r="D3" s="135"/>
      <c r="E3" s="135"/>
    </row>
    <row r="4" spans="2:10" ht="15.75" thickBot="1">
      <c r="B4" s="57"/>
      <c r="C4" s="57"/>
      <c r="D4" s="57"/>
      <c r="E4" s="57"/>
      <c r="H4" s="45" t="s">
        <v>6</v>
      </c>
      <c r="I4" s="56">
        <f>F29</f>
        <v>0</v>
      </c>
      <c r="J4" s="46" t="s">
        <v>12</v>
      </c>
    </row>
    <row r="5" spans="2:10" ht="15.75" thickBot="1">
      <c r="B5" s="57"/>
      <c r="C5" s="57"/>
      <c r="D5" s="57"/>
      <c r="E5" s="57"/>
      <c r="H5" s="45"/>
      <c r="I5" s="56"/>
      <c r="J5" s="46"/>
    </row>
    <row r="7" spans="1:12" ht="33.75" customHeight="1">
      <c r="A7" s="47" t="s">
        <v>4</v>
      </c>
      <c r="B7" s="48" t="s">
        <v>0</v>
      </c>
      <c r="C7" s="43" t="s">
        <v>1</v>
      </c>
      <c r="D7" s="43" t="s">
        <v>2</v>
      </c>
      <c r="E7" s="49" t="s">
        <v>29</v>
      </c>
      <c r="F7" s="49" t="s">
        <v>30</v>
      </c>
      <c r="G7" s="47" t="s">
        <v>4</v>
      </c>
      <c r="H7" s="48" t="s">
        <v>3</v>
      </c>
      <c r="I7" s="43" t="s">
        <v>1</v>
      </c>
      <c r="J7" s="43" t="s">
        <v>2</v>
      </c>
      <c r="K7" s="49" t="s">
        <v>31</v>
      </c>
      <c r="L7" s="49" t="s">
        <v>32</v>
      </c>
    </row>
    <row r="8" spans="1:12" ht="30" customHeight="1">
      <c r="A8" s="59">
        <v>2</v>
      </c>
      <c r="B8" s="113" t="s">
        <v>22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ht="15">
      <c r="A9" s="53">
        <v>2.1</v>
      </c>
      <c r="B9" s="50" t="s">
        <v>23</v>
      </c>
      <c r="C9" s="54" t="s">
        <v>5</v>
      </c>
      <c r="D9" s="54">
        <v>9</v>
      </c>
      <c r="E9" s="136">
        <v>0</v>
      </c>
      <c r="F9" s="55">
        <f aca="true" t="shared" si="0" ref="F9:F15">E9*D9</f>
        <v>0</v>
      </c>
      <c r="G9" s="53">
        <v>2.1</v>
      </c>
      <c r="H9" s="50" t="s">
        <v>93</v>
      </c>
      <c r="I9" s="54" t="s">
        <v>5</v>
      </c>
      <c r="J9" s="54">
        <v>1</v>
      </c>
      <c r="K9" s="136">
        <v>0</v>
      </c>
      <c r="L9" s="55">
        <f aca="true" t="shared" si="1" ref="L9:L23">K9*J9</f>
        <v>0</v>
      </c>
    </row>
    <row r="10" spans="1:12" ht="15">
      <c r="A10" s="53">
        <v>2.2</v>
      </c>
      <c r="B10" s="50" t="s">
        <v>96</v>
      </c>
      <c r="C10" s="54" t="s">
        <v>5</v>
      </c>
      <c r="D10" s="54">
        <v>1</v>
      </c>
      <c r="E10" s="136">
        <v>0</v>
      </c>
      <c r="F10" s="55">
        <f t="shared" si="0"/>
        <v>0</v>
      </c>
      <c r="G10" s="53">
        <f aca="true" t="shared" si="2" ref="G10:G17">G9+0.1</f>
        <v>2.2</v>
      </c>
      <c r="H10" s="50" t="s">
        <v>91</v>
      </c>
      <c r="I10" s="54" t="s">
        <v>5</v>
      </c>
      <c r="J10" s="54">
        <v>2</v>
      </c>
      <c r="K10" s="136">
        <v>0</v>
      </c>
      <c r="L10" s="55">
        <f t="shared" si="1"/>
        <v>0</v>
      </c>
    </row>
    <row r="11" spans="1:12" ht="15">
      <c r="A11" s="53">
        <v>2.3000000000000003</v>
      </c>
      <c r="B11" s="50" t="s">
        <v>20</v>
      </c>
      <c r="C11" s="54" t="s">
        <v>5</v>
      </c>
      <c r="D11" s="54">
        <v>3</v>
      </c>
      <c r="E11" s="136">
        <v>0</v>
      </c>
      <c r="F11" s="55">
        <f t="shared" si="0"/>
        <v>0</v>
      </c>
      <c r="G11" s="53">
        <f t="shared" si="2"/>
        <v>2.3000000000000003</v>
      </c>
      <c r="H11" s="50" t="s">
        <v>99</v>
      </c>
      <c r="I11" s="54" t="s">
        <v>5</v>
      </c>
      <c r="J11" s="54">
        <v>7</v>
      </c>
      <c r="K11" s="136">
        <v>0</v>
      </c>
      <c r="L11" s="55">
        <f t="shared" si="1"/>
        <v>0</v>
      </c>
    </row>
    <row r="12" spans="1:12" ht="15">
      <c r="A12" s="53">
        <v>2.4000000000000004</v>
      </c>
      <c r="B12" s="50" t="s">
        <v>24</v>
      </c>
      <c r="C12" s="54" t="s">
        <v>5</v>
      </c>
      <c r="D12" s="54">
        <v>2</v>
      </c>
      <c r="E12" s="136">
        <v>0</v>
      </c>
      <c r="F12" s="55">
        <f t="shared" si="0"/>
        <v>0</v>
      </c>
      <c r="G12" s="53">
        <f t="shared" si="2"/>
        <v>2.4000000000000004</v>
      </c>
      <c r="H12" s="50" t="s">
        <v>89</v>
      </c>
      <c r="I12" s="54" t="s">
        <v>5</v>
      </c>
      <c r="J12" s="54">
        <v>2</v>
      </c>
      <c r="K12" s="136">
        <v>0</v>
      </c>
      <c r="L12" s="55">
        <f t="shared" si="1"/>
        <v>0</v>
      </c>
    </row>
    <row r="13" spans="1:12" ht="31.5" customHeight="1">
      <c r="A13" s="53">
        <v>2.5000000000000004</v>
      </c>
      <c r="B13" s="50" t="s">
        <v>88</v>
      </c>
      <c r="C13" s="54" t="s">
        <v>5</v>
      </c>
      <c r="D13" s="54">
        <v>1</v>
      </c>
      <c r="E13" s="136">
        <v>0</v>
      </c>
      <c r="F13" s="55">
        <f t="shared" si="0"/>
        <v>0</v>
      </c>
      <c r="G13" s="53">
        <f t="shared" si="2"/>
        <v>2.5000000000000004</v>
      </c>
      <c r="H13" s="50" t="s">
        <v>98</v>
      </c>
      <c r="I13" s="54" t="s">
        <v>5</v>
      </c>
      <c r="J13" s="54">
        <v>2</v>
      </c>
      <c r="K13" s="136">
        <v>0</v>
      </c>
      <c r="L13" s="55">
        <f t="shared" si="1"/>
        <v>0</v>
      </c>
    </row>
    <row r="14" spans="1:12" ht="46.5" customHeight="1">
      <c r="A14" s="53">
        <v>2.6</v>
      </c>
      <c r="B14" s="50" t="s">
        <v>97</v>
      </c>
      <c r="C14" s="54" t="s">
        <v>5</v>
      </c>
      <c r="D14" s="54">
        <v>1</v>
      </c>
      <c r="E14" s="136">
        <v>0</v>
      </c>
      <c r="F14" s="55">
        <f t="shared" si="0"/>
        <v>0</v>
      </c>
      <c r="G14" s="53">
        <f t="shared" si="2"/>
        <v>2.6000000000000005</v>
      </c>
      <c r="H14" s="50" t="s">
        <v>81</v>
      </c>
      <c r="I14" s="54" t="s">
        <v>5</v>
      </c>
      <c r="J14" s="54">
        <v>1</v>
      </c>
      <c r="K14" s="136">
        <v>0</v>
      </c>
      <c r="L14" s="55">
        <f t="shared" si="1"/>
        <v>0</v>
      </c>
    </row>
    <row r="15" spans="1:12" ht="15" customHeight="1">
      <c r="A15" s="53">
        <v>2.7</v>
      </c>
      <c r="B15" s="50" t="s">
        <v>27</v>
      </c>
      <c r="C15" s="54" t="s">
        <v>5</v>
      </c>
      <c r="D15" s="54">
        <v>1</v>
      </c>
      <c r="E15" s="136">
        <v>0</v>
      </c>
      <c r="F15" s="55">
        <f t="shared" si="0"/>
        <v>0</v>
      </c>
      <c r="G15" s="53">
        <f t="shared" si="2"/>
        <v>2.7000000000000006</v>
      </c>
      <c r="H15" s="50" t="s">
        <v>82</v>
      </c>
      <c r="I15" s="54" t="s">
        <v>5</v>
      </c>
      <c r="J15" s="54">
        <v>1</v>
      </c>
      <c r="K15" s="136">
        <v>0</v>
      </c>
      <c r="L15" s="55">
        <f t="shared" si="1"/>
        <v>0</v>
      </c>
    </row>
    <row r="16" spans="1:12" ht="15" customHeight="1">
      <c r="A16" s="53"/>
      <c r="B16" s="50"/>
      <c r="C16" s="54"/>
      <c r="D16" s="54"/>
      <c r="E16" s="55"/>
      <c r="F16" s="55"/>
      <c r="G16" s="53">
        <f t="shared" si="2"/>
        <v>2.8000000000000007</v>
      </c>
      <c r="H16" s="50" t="s">
        <v>40</v>
      </c>
      <c r="I16" s="54" t="s">
        <v>5</v>
      </c>
      <c r="J16" s="54">
        <v>2</v>
      </c>
      <c r="K16" s="136">
        <v>0</v>
      </c>
      <c r="L16" s="55">
        <f t="shared" si="1"/>
        <v>0</v>
      </c>
    </row>
    <row r="17" spans="1:12" ht="15" customHeight="1">
      <c r="A17" s="53"/>
      <c r="B17" s="50"/>
      <c r="C17" s="54"/>
      <c r="D17" s="54"/>
      <c r="E17" s="55"/>
      <c r="F17" s="55"/>
      <c r="G17" s="53">
        <f t="shared" si="2"/>
        <v>2.900000000000001</v>
      </c>
      <c r="H17" s="50" t="s">
        <v>19</v>
      </c>
      <c r="I17" s="54" t="s">
        <v>5</v>
      </c>
      <c r="J17" s="54">
        <v>2</v>
      </c>
      <c r="K17" s="136">
        <v>0</v>
      </c>
      <c r="L17" s="55">
        <f t="shared" si="1"/>
        <v>0</v>
      </c>
    </row>
    <row r="18" spans="1:12" ht="15" customHeight="1">
      <c r="A18" s="53"/>
      <c r="B18" s="50"/>
      <c r="C18" s="54"/>
      <c r="D18" s="54"/>
      <c r="E18" s="55"/>
      <c r="F18" s="55"/>
      <c r="G18" s="58">
        <v>2.1</v>
      </c>
      <c r="H18" s="50" t="s">
        <v>83</v>
      </c>
      <c r="I18" s="54" t="s">
        <v>5</v>
      </c>
      <c r="J18" s="54">
        <v>11</v>
      </c>
      <c r="K18" s="136">
        <v>0</v>
      </c>
      <c r="L18" s="55">
        <f t="shared" si="1"/>
        <v>0</v>
      </c>
    </row>
    <row r="19" spans="1:12" ht="15" customHeight="1">
      <c r="A19" s="53"/>
      <c r="B19" s="50"/>
      <c r="C19" s="54"/>
      <c r="D19" s="54"/>
      <c r="E19" s="55"/>
      <c r="F19" s="55"/>
      <c r="G19" s="58">
        <f>G18+0.01</f>
        <v>2.11</v>
      </c>
      <c r="H19" s="50" t="s">
        <v>84</v>
      </c>
      <c r="I19" s="54" t="s">
        <v>5</v>
      </c>
      <c r="J19" s="54">
        <v>11</v>
      </c>
      <c r="K19" s="136">
        <v>0</v>
      </c>
      <c r="L19" s="55">
        <f t="shared" si="1"/>
        <v>0</v>
      </c>
    </row>
    <row r="20" spans="1:12" ht="15" customHeight="1">
      <c r="A20" s="53"/>
      <c r="B20" s="50"/>
      <c r="C20" s="54"/>
      <c r="D20" s="54"/>
      <c r="E20" s="55"/>
      <c r="F20" s="55"/>
      <c r="G20" s="58">
        <f>G19+0.01</f>
        <v>2.1199999999999997</v>
      </c>
      <c r="H20" s="50" t="s">
        <v>90</v>
      </c>
      <c r="I20" s="54" t="s">
        <v>5</v>
      </c>
      <c r="J20" s="54">
        <v>1</v>
      </c>
      <c r="K20" s="136">
        <v>0</v>
      </c>
      <c r="L20" s="55">
        <f t="shared" si="1"/>
        <v>0</v>
      </c>
    </row>
    <row r="21" spans="1:12" ht="15" customHeight="1">
      <c r="A21" s="53"/>
      <c r="B21" s="50"/>
      <c r="C21" s="54"/>
      <c r="D21" s="54"/>
      <c r="E21" s="55"/>
      <c r="F21" s="55"/>
      <c r="G21" s="58">
        <f>G20+0.01</f>
        <v>2.1299999999999994</v>
      </c>
      <c r="H21" s="50" t="s">
        <v>85</v>
      </c>
      <c r="I21" s="54" t="s">
        <v>5</v>
      </c>
      <c r="J21" s="54">
        <v>2</v>
      </c>
      <c r="K21" s="136">
        <v>0</v>
      </c>
      <c r="L21" s="55">
        <f t="shared" si="1"/>
        <v>0</v>
      </c>
    </row>
    <row r="22" spans="1:12" ht="15" customHeight="1">
      <c r="A22" s="53"/>
      <c r="B22" s="50"/>
      <c r="C22" s="54"/>
      <c r="D22" s="54"/>
      <c r="E22" s="55"/>
      <c r="F22" s="55"/>
      <c r="G22" s="58">
        <f>G21+0.01</f>
        <v>2.1399999999999992</v>
      </c>
      <c r="H22" s="50" t="s">
        <v>86</v>
      </c>
      <c r="I22" s="54" t="s">
        <v>5</v>
      </c>
      <c r="J22" s="54">
        <v>1</v>
      </c>
      <c r="K22" s="136">
        <v>0</v>
      </c>
      <c r="L22" s="55">
        <f t="shared" si="1"/>
        <v>0</v>
      </c>
    </row>
    <row r="23" spans="1:12" ht="15" customHeight="1" thickBot="1">
      <c r="A23" s="53"/>
      <c r="B23" s="50"/>
      <c r="C23" s="54"/>
      <c r="D23" s="54"/>
      <c r="E23" s="55"/>
      <c r="F23" s="55"/>
      <c r="G23" s="58">
        <f>G22+0.01</f>
        <v>2.149999999999999</v>
      </c>
      <c r="H23" s="50" t="s">
        <v>87</v>
      </c>
      <c r="I23" s="54" t="s">
        <v>5</v>
      </c>
      <c r="J23" s="54">
        <v>1</v>
      </c>
      <c r="K23" s="136">
        <v>0</v>
      </c>
      <c r="L23" s="55">
        <f t="shared" si="1"/>
        <v>0</v>
      </c>
    </row>
    <row r="24" spans="1:12" ht="27" customHeight="1" thickBot="1">
      <c r="A24" s="65"/>
      <c r="B24" s="66" t="s">
        <v>7</v>
      </c>
      <c r="C24" s="66"/>
      <c r="D24" s="66"/>
      <c r="E24" s="66"/>
      <c r="F24" s="67">
        <f>SUM(F9:F23)</f>
        <v>0</v>
      </c>
      <c r="G24" s="68"/>
      <c r="H24" s="69" t="s">
        <v>16</v>
      </c>
      <c r="I24" s="66"/>
      <c r="J24" s="66"/>
      <c r="K24" s="66"/>
      <c r="L24" s="67">
        <f>SUM(L9:L23)</f>
        <v>0</v>
      </c>
    </row>
    <row r="25" spans="1:12" ht="27" customHeight="1" thickBot="1">
      <c r="A25" s="65"/>
      <c r="B25" s="66" t="s">
        <v>8</v>
      </c>
      <c r="C25" s="66"/>
      <c r="D25" s="66"/>
      <c r="E25" s="66"/>
      <c r="F25" s="67">
        <f>F24+L24</f>
        <v>0</v>
      </c>
      <c r="G25" s="70"/>
      <c r="H25" s="71"/>
      <c r="I25" s="72"/>
      <c r="J25" s="72"/>
      <c r="K25" s="72"/>
      <c r="L25" s="73"/>
    </row>
    <row r="26" spans="1:12" ht="15" customHeight="1" thickBot="1">
      <c r="A26" s="60"/>
      <c r="B26" s="61"/>
      <c r="C26" s="61"/>
      <c r="D26" s="61"/>
      <c r="E26" s="61"/>
      <c r="F26" s="62"/>
      <c r="G26" s="63"/>
      <c r="H26" s="63"/>
      <c r="I26" s="63"/>
      <c r="J26" s="63"/>
      <c r="K26" s="60"/>
      <c r="L26" s="74"/>
    </row>
    <row r="27" spans="1:12" ht="30" customHeight="1" thickBot="1">
      <c r="A27" s="63"/>
      <c r="B27" s="104" t="s">
        <v>25</v>
      </c>
      <c r="C27" s="105"/>
      <c r="D27" s="105"/>
      <c r="E27" s="105"/>
      <c r="F27" s="106">
        <v>0</v>
      </c>
      <c r="G27" s="107"/>
      <c r="H27" s="63"/>
      <c r="I27" s="63"/>
      <c r="J27" s="63"/>
      <c r="K27" s="63"/>
      <c r="L27" s="64"/>
    </row>
    <row r="28" spans="1:12" ht="30" customHeight="1" thickBot="1">
      <c r="A28" s="63"/>
      <c r="B28" s="104" t="s">
        <v>13</v>
      </c>
      <c r="C28" s="105"/>
      <c r="D28" s="105"/>
      <c r="E28" s="105"/>
      <c r="F28" s="137">
        <v>0</v>
      </c>
      <c r="G28" s="138"/>
      <c r="H28" s="63"/>
      <c r="I28" s="63"/>
      <c r="J28" s="63"/>
      <c r="K28" s="63"/>
      <c r="L28" s="64"/>
    </row>
    <row r="29" spans="1:12" ht="30" customHeight="1" thickBot="1">
      <c r="A29" s="61"/>
      <c r="B29" s="75" t="s">
        <v>14</v>
      </c>
      <c r="C29" s="76"/>
      <c r="D29" s="77"/>
      <c r="E29" s="78"/>
      <c r="F29" s="106">
        <f>F28+F27+F25</f>
        <v>0</v>
      </c>
      <c r="G29" s="107"/>
      <c r="H29" s="63"/>
      <c r="I29" s="63"/>
      <c r="J29" s="63"/>
      <c r="K29" s="63"/>
      <c r="L29" s="64"/>
    </row>
    <row r="30" spans="1:12" ht="1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30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46.5">
      <c r="A32" s="79"/>
      <c r="B32" s="146" t="s">
        <v>138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30" customHeight="1">
      <c r="A33" s="80"/>
      <c r="B33" s="80" t="s">
        <v>11</v>
      </c>
      <c r="C33" s="80"/>
      <c r="D33" s="80"/>
      <c r="E33" s="80"/>
      <c r="F33" s="80"/>
      <c r="G33" s="80"/>
      <c r="H33" s="80" t="s">
        <v>10</v>
      </c>
      <c r="I33" s="80"/>
      <c r="J33" s="80"/>
      <c r="K33" s="80"/>
      <c r="L33" s="80"/>
    </row>
    <row r="34" ht="30" customHeight="1"/>
    <row r="35" ht="27" customHeight="1"/>
    <row r="36" ht="27" customHeight="1"/>
    <row r="37" ht="45" customHeight="1"/>
    <row r="38" ht="30" customHeight="1"/>
    <row r="39" spans="1:12" s="80" customFormat="1" ht="30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80" customFormat="1" ht="30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s="80" customFormat="1" ht="27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ht="27" customHeight="1"/>
    <row r="44" ht="30" customHeight="1"/>
    <row r="45" ht="30" customHeight="1"/>
    <row r="46" ht="30" customHeight="1"/>
    <row r="47" ht="26.25" customHeight="1"/>
    <row r="48" ht="26.25" customHeight="1"/>
    <row r="102" ht="15">
      <c r="R102" s="42">
        <f>296.65+196.93</f>
        <v>493.58</v>
      </c>
    </row>
  </sheetData>
  <sheetProtection/>
  <mergeCells count="8">
    <mergeCell ref="F29:G29"/>
    <mergeCell ref="B1:L1"/>
    <mergeCell ref="B8:L8"/>
    <mergeCell ref="B27:E27"/>
    <mergeCell ref="F27:G27"/>
    <mergeCell ref="B28:E28"/>
    <mergeCell ref="F28:G28"/>
    <mergeCell ref="C3:E3"/>
  </mergeCells>
  <printOptions/>
  <pageMargins left="0.3937007874015748" right="0.1968503937007874" top="0.3937007874015748" bottom="0.3937007874015748" header="0" footer="0"/>
  <pageSetup fitToHeight="1" fitToWidth="1" horizontalDpi="600" verticalDpi="600" orientation="landscape" paperSize="9" scale="58" r:id="rId1"/>
  <headerFooter>
    <oddHeader>&amp;C&amp;14Форма подачі комерційної пропозиції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R81"/>
  <sheetViews>
    <sheetView view="pageBreakPreview" zoomScale="70" zoomScaleNormal="70" zoomScaleSheetLayoutView="70" workbookViewId="0" topLeftCell="A22">
      <selection activeCell="B36" sqref="B36"/>
    </sheetView>
  </sheetViews>
  <sheetFormatPr defaultColWidth="9.140625" defaultRowHeight="15"/>
  <cols>
    <col min="1" max="1" width="5.140625" style="0" bestFit="1" customWidth="1"/>
    <col min="2" max="2" width="64.28125" style="0" customWidth="1"/>
    <col min="3" max="6" width="13.00390625" style="0" customWidth="1"/>
    <col min="7" max="7" width="6.140625" style="0" bestFit="1" customWidth="1"/>
    <col min="8" max="8" width="64.28125" style="0" customWidth="1"/>
    <col min="9" max="12" width="13.00390625" style="0" customWidth="1"/>
  </cols>
  <sheetData>
    <row r="1" spans="2:12" ht="111" customHeight="1">
      <c r="B1" s="108" t="s">
        <v>34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5" ht="15">
      <c r="B2" s="2" t="s">
        <v>129</v>
      </c>
      <c r="C2" s="2"/>
      <c r="D2" s="2"/>
      <c r="E2" s="2"/>
    </row>
    <row r="3" spans="2:5" s="42" customFormat="1" ht="15.75" thickBot="1">
      <c r="B3" s="81" t="s">
        <v>127</v>
      </c>
      <c r="C3" s="134"/>
      <c r="D3" s="135"/>
      <c r="E3" s="135"/>
    </row>
    <row r="4" spans="2:10" ht="15.75" thickBot="1">
      <c r="B4" s="39"/>
      <c r="C4" s="39"/>
      <c r="D4" s="39"/>
      <c r="E4" s="39"/>
      <c r="H4" s="3" t="s">
        <v>6</v>
      </c>
      <c r="I4" s="14">
        <f>F33</f>
        <v>0</v>
      </c>
      <c r="J4" s="4" t="s">
        <v>12</v>
      </c>
    </row>
    <row r="5" spans="2:10" ht="15.75" thickBot="1">
      <c r="B5" s="39"/>
      <c r="C5" s="39"/>
      <c r="D5" s="39"/>
      <c r="E5" s="39"/>
      <c r="H5" s="3"/>
      <c r="I5" s="14"/>
      <c r="J5" s="4"/>
    </row>
    <row r="7" spans="1:12" ht="33.75" customHeight="1">
      <c r="A7" s="5" t="s">
        <v>4</v>
      </c>
      <c r="B7" s="6" t="s">
        <v>0</v>
      </c>
      <c r="C7" s="1" t="s">
        <v>1</v>
      </c>
      <c r="D7" s="1" t="s">
        <v>2</v>
      </c>
      <c r="E7" s="7" t="s">
        <v>29</v>
      </c>
      <c r="F7" s="7" t="s">
        <v>30</v>
      </c>
      <c r="G7" s="5" t="s">
        <v>4</v>
      </c>
      <c r="H7" s="6" t="s">
        <v>3</v>
      </c>
      <c r="I7" s="1" t="s">
        <v>1</v>
      </c>
      <c r="J7" s="1" t="s">
        <v>2</v>
      </c>
      <c r="K7" s="7" t="s">
        <v>31</v>
      </c>
      <c r="L7" s="7" t="s">
        <v>32</v>
      </c>
    </row>
    <row r="8" spans="1:12" ht="30" customHeight="1">
      <c r="A8" s="17">
        <v>2</v>
      </c>
      <c r="B8" s="113" t="s">
        <v>33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ht="15" customHeight="1">
      <c r="A9" s="53">
        <v>2.1</v>
      </c>
      <c r="B9" s="8" t="s">
        <v>50</v>
      </c>
      <c r="C9" s="12" t="s">
        <v>5</v>
      </c>
      <c r="D9" s="12">
        <v>16</v>
      </c>
      <c r="E9" s="136">
        <v>0</v>
      </c>
      <c r="F9" s="55">
        <f aca="true" t="shared" si="0" ref="F9:F21">E9*D9</f>
        <v>0</v>
      </c>
      <c r="G9" s="11">
        <v>2.1</v>
      </c>
      <c r="H9" s="8" t="s">
        <v>35</v>
      </c>
      <c r="I9" s="12" t="s">
        <v>5</v>
      </c>
      <c r="J9" s="12">
        <v>1</v>
      </c>
      <c r="K9" s="136">
        <v>0</v>
      </c>
      <c r="L9" s="55">
        <f aca="true" t="shared" si="1" ref="L9:L27">K9*J9</f>
        <v>0</v>
      </c>
    </row>
    <row r="10" spans="1:14" ht="15" customHeight="1">
      <c r="A10" s="53">
        <f aca="true" t="shared" si="2" ref="A10:A17">A9+0.1</f>
        <v>2.2</v>
      </c>
      <c r="B10" s="8" t="s">
        <v>51</v>
      </c>
      <c r="C10" s="12" t="s">
        <v>5</v>
      </c>
      <c r="D10" s="12">
        <v>17</v>
      </c>
      <c r="E10" s="136">
        <v>0</v>
      </c>
      <c r="F10" s="55">
        <f t="shared" si="0"/>
        <v>0</v>
      </c>
      <c r="G10" s="11">
        <f aca="true" t="shared" si="3" ref="G10:G17">G9+0.1</f>
        <v>2.2</v>
      </c>
      <c r="H10" s="8" t="s">
        <v>36</v>
      </c>
      <c r="I10" s="12" t="s">
        <v>5</v>
      </c>
      <c r="J10" s="12">
        <v>1</v>
      </c>
      <c r="K10" s="136">
        <v>0</v>
      </c>
      <c r="L10" s="55">
        <f t="shared" si="1"/>
        <v>0</v>
      </c>
      <c r="N10" s="42"/>
    </row>
    <row r="11" spans="1:14" ht="15" customHeight="1">
      <c r="A11" s="53">
        <f t="shared" si="2"/>
        <v>2.3000000000000003</v>
      </c>
      <c r="B11" s="8" t="s">
        <v>52</v>
      </c>
      <c r="C11" s="12" t="s">
        <v>5</v>
      </c>
      <c r="D11" s="12">
        <v>20</v>
      </c>
      <c r="E11" s="136">
        <v>0</v>
      </c>
      <c r="F11" s="55">
        <f t="shared" si="0"/>
        <v>0</v>
      </c>
      <c r="G11" s="11">
        <f t="shared" si="3"/>
        <v>2.3000000000000003</v>
      </c>
      <c r="H11" s="8" t="s">
        <v>37</v>
      </c>
      <c r="I11" s="12" t="s">
        <v>5</v>
      </c>
      <c r="J11" s="12">
        <v>2</v>
      </c>
      <c r="K11" s="136">
        <v>0</v>
      </c>
      <c r="L11" s="55">
        <f t="shared" si="1"/>
        <v>0</v>
      </c>
      <c r="N11" s="42"/>
    </row>
    <row r="12" spans="1:14" ht="15" customHeight="1">
      <c r="A12" s="53">
        <f t="shared" si="2"/>
        <v>2.4000000000000004</v>
      </c>
      <c r="B12" s="8" t="s">
        <v>21</v>
      </c>
      <c r="C12" s="12" t="s">
        <v>5</v>
      </c>
      <c r="D12" s="12">
        <v>1</v>
      </c>
      <c r="E12" s="136">
        <v>0</v>
      </c>
      <c r="F12" s="55">
        <f t="shared" si="0"/>
        <v>0</v>
      </c>
      <c r="G12" s="11">
        <f t="shared" si="3"/>
        <v>2.4000000000000004</v>
      </c>
      <c r="H12" s="8" t="s">
        <v>38</v>
      </c>
      <c r="I12" s="12" t="s">
        <v>5</v>
      </c>
      <c r="J12" s="12">
        <v>2</v>
      </c>
      <c r="K12" s="136">
        <v>0</v>
      </c>
      <c r="L12" s="55">
        <f t="shared" si="1"/>
        <v>0</v>
      </c>
      <c r="N12" s="42"/>
    </row>
    <row r="13" spans="1:14" ht="15" customHeight="1">
      <c r="A13" s="53">
        <f t="shared" si="2"/>
        <v>2.5000000000000004</v>
      </c>
      <c r="B13" s="8" t="s">
        <v>53</v>
      </c>
      <c r="C13" s="12" t="s">
        <v>5</v>
      </c>
      <c r="D13" s="9">
        <v>1</v>
      </c>
      <c r="E13" s="136">
        <v>0</v>
      </c>
      <c r="F13" s="55">
        <f t="shared" si="0"/>
        <v>0</v>
      </c>
      <c r="G13" s="11">
        <f t="shared" si="3"/>
        <v>2.5000000000000004</v>
      </c>
      <c r="H13" s="8" t="s">
        <v>39</v>
      </c>
      <c r="I13" s="12" t="s">
        <v>5</v>
      </c>
      <c r="J13" s="12">
        <v>1</v>
      </c>
      <c r="K13" s="136">
        <v>0</v>
      </c>
      <c r="L13" s="55">
        <f t="shared" si="1"/>
        <v>0</v>
      </c>
      <c r="N13" s="42"/>
    </row>
    <row r="14" spans="1:14" ht="15" customHeight="1">
      <c r="A14" s="53">
        <f t="shared" si="2"/>
        <v>2.6000000000000005</v>
      </c>
      <c r="B14" s="8" t="s">
        <v>54</v>
      </c>
      <c r="C14" s="12" t="s">
        <v>5</v>
      </c>
      <c r="D14" s="9">
        <v>1</v>
      </c>
      <c r="E14" s="136">
        <v>0</v>
      </c>
      <c r="F14" s="55">
        <f t="shared" si="0"/>
        <v>0</v>
      </c>
      <c r="G14" s="11">
        <f t="shared" si="3"/>
        <v>2.6000000000000005</v>
      </c>
      <c r="H14" s="8" t="s">
        <v>19</v>
      </c>
      <c r="I14" s="12" t="s">
        <v>5</v>
      </c>
      <c r="J14" s="12">
        <v>2</v>
      </c>
      <c r="K14" s="136">
        <v>0</v>
      </c>
      <c r="L14" s="55">
        <f t="shared" si="1"/>
        <v>0</v>
      </c>
      <c r="N14" s="42"/>
    </row>
    <row r="15" spans="1:14" ht="15" customHeight="1">
      <c r="A15" s="53">
        <f t="shared" si="2"/>
        <v>2.7000000000000006</v>
      </c>
      <c r="B15" s="8" t="s">
        <v>55</v>
      </c>
      <c r="C15" s="12" t="s">
        <v>5</v>
      </c>
      <c r="D15" s="9">
        <v>2</v>
      </c>
      <c r="E15" s="136">
        <v>0</v>
      </c>
      <c r="F15" s="55">
        <f t="shared" si="0"/>
        <v>0</v>
      </c>
      <c r="G15" s="11">
        <f t="shared" si="3"/>
        <v>2.7000000000000006</v>
      </c>
      <c r="H15" s="8" t="s">
        <v>40</v>
      </c>
      <c r="I15" s="12" t="s">
        <v>5</v>
      </c>
      <c r="J15" s="12">
        <v>1</v>
      </c>
      <c r="K15" s="136">
        <v>0</v>
      </c>
      <c r="L15" s="55">
        <f t="shared" si="1"/>
        <v>0</v>
      </c>
      <c r="N15" s="42"/>
    </row>
    <row r="16" spans="1:14" s="38" customFormat="1" ht="30" customHeight="1">
      <c r="A16" s="53">
        <f t="shared" si="2"/>
        <v>2.8000000000000007</v>
      </c>
      <c r="B16" s="50" t="s">
        <v>20</v>
      </c>
      <c r="C16" s="54" t="s">
        <v>5</v>
      </c>
      <c r="D16" s="9">
        <v>1</v>
      </c>
      <c r="E16" s="136">
        <v>0</v>
      </c>
      <c r="F16" s="55">
        <f t="shared" si="0"/>
        <v>0</v>
      </c>
      <c r="G16" s="11">
        <f t="shared" si="3"/>
        <v>2.8000000000000007</v>
      </c>
      <c r="H16" s="8" t="s">
        <v>60</v>
      </c>
      <c r="I16" s="12" t="s">
        <v>5</v>
      </c>
      <c r="J16" s="12">
        <v>12</v>
      </c>
      <c r="K16" s="136">
        <v>0</v>
      </c>
      <c r="L16" s="55">
        <f t="shared" si="1"/>
        <v>0</v>
      </c>
      <c r="N16" s="42"/>
    </row>
    <row r="17" spans="1:14" s="38" customFormat="1" ht="15" customHeight="1">
      <c r="A17" s="53">
        <f t="shared" si="2"/>
        <v>2.900000000000001</v>
      </c>
      <c r="B17" s="50" t="s">
        <v>56</v>
      </c>
      <c r="C17" s="54" t="s">
        <v>5</v>
      </c>
      <c r="D17" s="9">
        <v>1</v>
      </c>
      <c r="E17" s="136">
        <v>0</v>
      </c>
      <c r="F17" s="55">
        <f t="shared" si="0"/>
        <v>0</v>
      </c>
      <c r="G17" s="11">
        <f t="shared" si="3"/>
        <v>2.900000000000001</v>
      </c>
      <c r="H17" s="8" t="s">
        <v>41</v>
      </c>
      <c r="I17" s="12" t="s">
        <v>5</v>
      </c>
      <c r="J17" s="12">
        <v>4</v>
      </c>
      <c r="K17" s="136">
        <v>0</v>
      </c>
      <c r="L17" s="55">
        <f t="shared" si="1"/>
        <v>0</v>
      </c>
      <c r="N17" s="42"/>
    </row>
    <row r="18" spans="1:14" s="38" customFormat="1" ht="30" customHeight="1">
      <c r="A18" s="58">
        <v>2.1</v>
      </c>
      <c r="B18" s="50" t="s">
        <v>57</v>
      </c>
      <c r="C18" s="54" t="s">
        <v>5</v>
      </c>
      <c r="D18" s="9">
        <v>1</v>
      </c>
      <c r="E18" s="136">
        <v>0</v>
      </c>
      <c r="F18" s="55">
        <f t="shared" si="0"/>
        <v>0</v>
      </c>
      <c r="G18" s="16">
        <v>2.1</v>
      </c>
      <c r="H18" s="8" t="s">
        <v>42</v>
      </c>
      <c r="I18" s="12" t="s">
        <v>5</v>
      </c>
      <c r="J18" s="12">
        <v>2</v>
      </c>
      <c r="K18" s="136">
        <v>0</v>
      </c>
      <c r="L18" s="55">
        <f t="shared" si="1"/>
        <v>0</v>
      </c>
      <c r="N18" s="42"/>
    </row>
    <row r="19" spans="1:14" s="80" customFormat="1" ht="30" customHeight="1">
      <c r="A19" s="58">
        <f>A18+0.01</f>
        <v>2.11</v>
      </c>
      <c r="B19" s="50" t="s">
        <v>58</v>
      </c>
      <c r="C19" s="54" t="s">
        <v>5</v>
      </c>
      <c r="D19" s="51">
        <v>16</v>
      </c>
      <c r="E19" s="136">
        <v>0</v>
      </c>
      <c r="F19" s="55">
        <f>E19*D19</f>
        <v>0</v>
      </c>
      <c r="G19" s="58">
        <f>G18+0.01</f>
        <v>2.11</v>
      </c>
      <c r="H19" s="50" t="s">
        <v>128</v>
      </c>
      <c r="I19" s="54" t="s">
        <v>5</v>
      </c>
      <c r="J19" s="54">
        <v>18</v>
      </c>
      <c r="K19" s="136">
        <v>0</v>
      </c>
      <c r="L19" s="55">
        <f t="shared" si="1"/>
        <v>0</v>
      </c>
      <c r="N19" s="42"/>
    </row>
    <row r="20" spans="1:14" s="38" customFormat="1" ht="15" customHeight="1">
      <c r="A20" s="58">
        <f aca="true" t="shared" si="4" ref="A20:A27">A19+0.01</f>
        <v>2.1199999999999997</v>
      </c>
      <c r="B20" s="50" t="s">
        <v>59</v>
      </c>
      <c r="C20" s="54" t="s">
        <v>5</v>
      </c>
      <c r="D20" s="51">
        <v>1</v>
      </c>
      <c r="E20" s="136">
        <v>0</v>
      </c>
      <c r="F20" s="55">
        <f>E20*D20</f>
        <v>0</v>
      </c>
      <c r="G20" s="58">
        <f aca="true" t="shared" si="5" ref="G20:G27">G19+0.01</f>
        <v>2.1199999999999997</v>
      </c>
      <c r="H20" s="8" t="s">
        <v>43</v>
      </c>
      <c r="I20" s="12" t="s">
        <v>5</v>
      </c>
      <c r="J20" s="12">
        <v>1</v>
      </c>
      <c r="K20" s="136">
        <v>0</v>
      </c>
      <c r="L20" s="55">
        <f t="shared" si="1"/>
        <v>0</v>
      </c>
      <c r="N20" s="42"/>
    </row>
    <row r="21" spans="1:14" s="38" customFormat="1" ht="15" customHeight="1">
      <c r="A21" s="58">
        <f t="shared" si="4"/>
        <v>2.1299999999999994</v>
      </c>
      <c r="B21" s="50"/>
      <c r="C21" s="54"/>
      <c r="D21" s="9"/>
      <c r="E21" s="52"/>
      <c r="F21" s="55"/>
      <c r="G21" s="58">
        <f t="shared" si="5"/>
        <v>2.1299999999999994</v>
      </c>
      <c r="H21" s="8" t="s">
        <v>44</v>
      </c>
      <c r="I21" s="12" t="s">
        <v>5</v>
      </c>
      <c r="J21" s="12">
        <v>10</v>
      </c>
      <c r="K21" s="136">
        <v>0</v>
      </c>
      <c r="L21" s="55">
        <f t="shared" si="1"/>
        <v>0</v>
      </c>
      <c r="N21" s="42"/>
    </row>
    <row r="22" spans="1:14" s="38" customFormat="1" ht="15" customHeight="1">
      <c r="A22" s="58">
        <f t="shared" si="4"/>
        <v>2.1399999999999992</v>
      </c>
      <c r="B22" s="8"/>
      <c r="C22" s="54"/>
      <c r="D22" s="9"/>
      <c r="E22" s="10"/>
      <c r="F22" s="13"/>
      <c r="G22" s="58">
        <f t="shared" si="5"/>
        <v>2.1399999999999992</v>
      </c>
      <c r="H22" s="8" t="s">
        <v>45</v>
      </c>
      <c r="I22" s="12" t="s">
        <v>5</v>
      </c>
      <c r="J22" s="12">
        <v>14</v>
      </c>
      <c r="K22" s="136">
        <v>0</v>
      </c>
      <c r="L22" s="55">
        <f t="shared" si="1"/>
        <v>0</v>
      </c>
      <c r="N22" s="42"/>
    </row>
    <row r="23" spans="1:14" s="38" customFormat="1" ht="15" customHeight="1">
      <c r="A23" s="58">
        <f t="shared" si="4"/>
        <v>2.149999999999999</v>
      </c>
      <c r="B23" s="8"/>
      <c r="C23" s="12"/>
      <c r="D23" s="9"/>
      <c r="E23" s="10"/>
      <c r="F23" s="13"/>
      <c r="G23" s="58">
        <f t="shared" si="5"/>
        <v>2.149999999999999</v>
      </c>
      <c r="H23" s="8" t="s">
        <v>46</v>
      </c>
      <c r="I23" s="12" t="s">
        <v>5</v>
      </c>
      <c r="J23" s="12">
        <v>3</v>
      </c>
      <c r="K23" s="136">
        <v>0</v>
      </c>
      <c r="L23" s="55">
        <f t="shared" si="1"/>
        <v>0</v>
      </c>
      <c r="N23" s="42"/>
    </row>
    <row r="24" spans="1:12" s="38" customFormat="1" ht="15" customHeight="1">
      <c r="A24" s="58">
        <f t="shared" si="4"/>
        <v>2.159999999999999</v>
      </c>
      <c r="B24" s="8"/>
      <c r="C24" s="12"/>
      <c r="D24" s="9"/>
      <c r="E24" s="10"/>
      <c r="F24" s="13"/>
      <c r="G24" s="58">
        <f t="shared" si="5"/>
        <v>2.159999999999999</v>
      </c>
      <c r="H24" s="8" t="s">
        <v>47</v>
      </c>
      <c r="I24" s="54" t="s">
        <v>5</v>
      </c>
      <c r="J24" s="12">
        <v>17</v>
      </c>
      <c r="K24" s="136">
        <v>0</v>
      </c>
      <c r="L24" s="55">
        <f t="shared" si="1"/>
        <v>0</v>
      </c>
    </row>
    <row r="25" spans="1:12" s="38" customFormat="1" ht="15" customHeight="1">
      <c r="A25" s="58">
        <f t="shared" si="4"/>
        <v>2.1699999999999986</v>
      </c>
      <c r="B25" s="8"/>
      <c r="C25" s="12"/>
      <c r="D25" s="9"/>
      <c r="E25" s="10"/>
      <c r="F25" s="13"/>
      <c r="G25" s="58">
        <f t="shared" si="5"/>
        <v>2.1699999999999986</v>
      </c>
      <c r="H25" s="50" t="s">
        <v>48</v>
      </c>
      <c r="I25" s="54" t="s">
        <v>5</v>
      </c>
      <c r="J25" s="12">
        <v>16</v>
      </c>
      <c r="K25" s="136">
        <v>0</v>
      </c>
      <c r="L25" s="55">
        <f t="shared" si="1"/>
        <v>0</v>
      </c>
    </row>
    <row r="26" spans="1:12" s="38" customFormat="1" ht="15" customHeight="1">
      <c r="A26" s="58">
        <f t="shared" si="4"/>
        <v>2.1799999999999984</v>
      </c>
      <c r="B26" s="8"/>
      <c r="C26" s="12"/>
      <c r="D26" s="9"/>
      <c r="E26" s="10"/>
      <c r="F26" s="13"/>
      <c r="G26" s="58">
        <f t="shared" si="5"/>
        <v>2.1799999999999984</v>
      </c>
      <c r="H26" s="50" t="s">
        <v>49</v>
      </c>
      <c r="I26" s="54" t="s">
        <v>5</v>
      </c>
      <c r="J26" s="12">
        <v>1</v>
      </c>
      <c r="K26" s="136">
        <v>0</v>
      </c>
      <c r="L26" s="55">
        <f t="shared" si="1"/>
        <v>0</v>
      </c>
    </row>
    <row r="27" spans="1:12" ht="15" customHeight="1" thickBot="1">
      <c r="A27" s="58">
        <f t="shared" si="4"/>
        <v>2.189999999999998</v>
      </c>
      <c r="B27" s="8"/>
      <c r="C27" s="12"/>
      <c r="D27" s="9"/>
      <c r="E27" s="10"/>
      <c r="F27" s="13"/>
      <c r="G27" s="58">
        <f t="shared" si="5"/>
        <v>2.189999999999998</v>
      </c>
      <c r="H27" s="8" t="s">
        <v>15</v>
      </c>
      <c r="I27" s="12" t="s">
        <v>5</v>
      </c>
      <c r="J27" s="12">
        <v>1</v>
      </c>
      <c r="K27" s="136">
        <v>0</v>
      </c>
      <c r="L27" s="55">
        <f t="shared" si="1"/>
        <v>0</v>
      </c>
    </row>
    <row r="28" spans="1:12" ht="27" customHeight="1" thickBot="1">
      <c r="A28" s="23"/>
      <c r="B28" s="24" t="s">
        <v>7</v>
      </c>
      <c r="C28" s="24"/>
      <c r="D28" s="24"/>
      <c r="E28" s="24"/>
      <c r="F28" s="25">
        <f>SUM(F9:F27)</f>
        <v>0</v>
      </c>
      <c r="G28" s="26"/>
      <c r="H28" s="27" t="s">
        <v>16</v>
      </c>
      <c r="I28" s="24"/>
      <c r="J28" s="24"/>
      <c r="K28" s="24"/>
      <c r="L28" s="25">
        <f>SUM(L9:L27)</f>
        <v>0</v>
      </c>
    </row>
    <row r="29" spans="1:12" ht="27" customHeight="1" thickBot="1">
      <c r="A29" s="23"/>
      <c r="B29" s="24" t="s">
        <v>8</v>
      </c>
      <c r="C29" s="24"/>
      <c r="D29" s="24"/>
      <c r="E29" s="24"/>
      <c r="F29" s="25">
        <f>F28+L28</f>
        <v>0</v>
      </c>
      <c r="G29" s="28"/>
      <c r="H29" s="29"/>
      <c r="I29" s="30"/>
      <c r="J29" s="30"/>
      <c r="K29" s="30"/>
      <c r="L29" s="31"/>
    </row>
    <row r="30" spans="1:12" ht="16.5" thickBot="1">
      <c r="A30" s="18"/>
      <c r="B30" s="19"/>
      <c r="C30" s="19"/>
      <c r="D30" s="19"/>
      <c r="E30" s="19"/>
      <c r="F30" s="20"/>
      <c r="G30" s="21"/>
      <c r="H30" s="21"/>
      <c r="I30" s="21"/>
      <c r="J30" s="21"/>
      <c r="K30" s="18"/>
      <c r="L30" s="32"/>
    </row>
    <row r="31" spans="1:13" ht="30" customHeight="1" thickBot="1">
      <c r="A31" s="21"/>
      <c r="B31" s="104" t="s">
        <v>17</v>
      </c>
      <c r="C31" s="105"/>
      <c r="D31" s="105"/>
      <c r="E31" s="105"/>
      <c r="F31" s="116">
        <v>0</v>
      </c>
      <c r="G31" s="117"/>
      <c r="H31" s="21"/>
      <c r="I31" s="21"/>
      <c r="J31" s="21"/>
      <c r="K31" s="21"/>
      <c r="L31" s="22"/>
      <c r="M31" s="41"/>
    </row>
    <row r="32" spans="1:13" ht="30" customHeight="1" thickBot="1">
      <c r="A32" s="21"/>
      <c r="B32" s="104" t="s">
        <v>13</v>
      </c>
      <c r="C32" s="105"/>
      <c r="D32" s="105"/>
      <c r="E32" s="105"/>
      <c r="F32" s="137">
        <v>0</v>
      </c>
      <c r="G32" s="138"/>
      <c r="H32" s="21"/>
      <c r="I32" s="21"/>
      <c r="J32" s="21"/>
      <c r="K32" s="21"/>
      <c r="L32" s="22"/>
      <c r="M32" s="40">
        <f>F32</f>
        <v>0</v>
      </c>
    </row>
    <row r="33" spans="1:12" ht="30" customHeight="1" thickBot="1">
      <c r="A33" s="19"/>
      <c r="B33" s="33" t="s">
        <v>14</v>
      </c>
      <c r="C33" s="34"/>
      <c r="D33" s="35"/>
      <c r="E33" s="36"/>
      <c r="F33" s="106">
        <f>F32+F31+F29</f>
        <v>0</v>
      </c>
      <c r="G33" s="107"/>
      <c r="H33" s="21"/>
      <c r="I33" s="21"/>
      <c r="J33" s="21"/>
      <c r="K33" s="21"/>
      <c r="L33" s="22"/>
    </row>
    <row r="34" spans="1:12" ht="23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23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s="42" customFormat="1" ht="46.5">
      <c r="A36" s="79"/>
      <c r="B36" s="146" t="s">
        <v>138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66" customHeight="1">
      <c r="A37" s="38"/>
      <c r="B37" s="38" t="s">
        <v>11</v>
      </c>
      <c r="C37" s="38"/>
      <c r="D37" s="38"/>
      <c r="E37" s="38"/>
      <c r="F37" s="38"/>
      <c r="G37" s="38"/>
      <c r="H37" s="38" t="s">
        <v>10</v>
      </c>
      <c r="I37" s="38"/>
      <c r="J37" s="38"/>
      <c r="K37" s="38"/>
      <c r="L37" s="38"/>
    </row>
    <row r="81" ht="15">
      <c r="R81">
        <f>296.65+196.93</f>
        <v>493.58</v>
      </c>
    </row>
  </sheetData>
  <sheetProtection/>
  <mergeCells count="8">
    <mergeCell ref="B32:E32"/>
    <mergeCell ref="F32:G32"/>
    <mergeCell ref="F33:G33"/>
    <mergeCell ref="B8:L8"/>
    <mergeCell ref="B1:L1"/>
    <mergeCell ref="B31:E31"/>
    <mergeCell ref="F31:G31"/>
    <mergeCell ref="C3:E3"/>
  </mergeCells>
  <printOptions/>
  <pageMargins left="0.3937007874015748" right="0.1968503937007874" top="0.3937007874015748" bottom="0.3937007874015748" header="0" footer="0"/>
  <pageSetup fitToHeight="1" fitToWidth="1" horizontalDpi="600" verticalDpi="600" orientation="landscape" paperSize="9" scale="58" r:id="rId1"/>
  <headerFooter>
    <oddHeader>&amp;C&amp;14Форма подачі комерційної пропозиції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view="pageBreakPreview" zoomScale="80" zoomScaleSheetLayoutView="80" zoomScalePageLayoutView="0" workbookViewId="0" topLeftCell="A1">
      <selection activeCell="A5" sqref="A5:G5"/>
    </sheetView>
  </sheetViews>
  <sheetFormatPr defaultColWidth="9.140625" defaultRowHeight="15"/>
  <cols>
    <col min="1" max="1" width="50.28125" style="42" customWidth="1"/>
    <col min="2" max="4" width="16.57421875" style="42" customWidth="1"/>
    <col min="5" max="5" width="16.28125" style="42" customWidth="1"/>
    <col min="6" max="7" width="9.140625" style="42" hidden="1" customWidth="1"/>
    <col min="8" max="16384" width="9.140625" style="42" customWidth="1"/>
  </cols>
  <sheetData>
    <row r="2" spans="1:5" ht="15">
      <c r="A2" s="147" t="s">
        <v>127</v>
      </c>
      <c r="B2" s="149"/>
      <c r="C2" s="149"/>
      <c r="D2" s="148" t="s">
        <v>134</v>
      </c>
      <c r="E2" s="148"/>
    </row>
    <row r="5" spans="1:7" ht="48" customHeight="1">
      <c r="A5" s="129" t="s">
        <v>133</v>
      </c>
      <c r="B5" s="129"/>
      <c r="C5" s="129"/>
      <c r="D5" s="129"/>
      <c r="E5" s="129"/>
      <c r="F5" s="129"/>
      <c r="G5" s="129"/>
    </row>
    <row r="7" ht="15.75" thickBot="1"/>
    <row r="8" spans="1:5" ht="15.75">
      <c r="A8" s="130" t="s">
        <v>102</v>
      </c>
      <c r="B8" s="132" t="s">
        <v>103</v>
      </c>
      <c r="C8" s="132"/>
      <c r="D8" s="132" t="s">
        <v>104</v>
      </c>
      <c r="E8" s="133"/>
    </row>
    <row r="9" spans="1:5" ht="16.5" thickBot="1">
      <c r="A9" s="131"/>
      <c r="B9" s="83" t="s">
        <v>105</v>
      </c>
      <c r="C9" s="83" t="s">
        <v>106</v>
      </c>
      <c r="D9" s="83" t="s">
        <v>107</v>
      </c>
      <c r="E9" s="84" t="s">
        <v>106</v>
      </c>
    </row>
    <row r="10" spans="1:5" ht="15">
      <c r="A10" s="85" t="s">
        <v>123</v>
      </c>
      <c r="B10" s="86">
        <v>0</v>
      </c>
      <c r="C10" s="86">
        <v>0</v>
      </c>
      <c r="D10" s="86">
        <f>1!L16</f>
        <v>0</v>
      </c>
      <c r="E10" s="87">
        <f>1!F16</f>
        <v>0</v>
      </c>
    </row>
    <row r="11" spans="1:5" ht="15">
      <c r="A11" s="88" t="s">
        <v>108</v>
      </c>
      <c r="B11" s="89">
        <v>0</v>
      </c>
      <c r="C11" s="89">
        <v>0</v>
      </c>
      <c r="D11" s="89">
        <f>2!L14</f>
        <v>0</v>
      </c>
      <c r="E11" s="90">
        <f>2!F14</f>
        <v>0</v>
      </c>
    </row>
    <row r="12" spans="1:5" ht="15">
      <c r="A12" s="88" t="s">
        <v>136</v>
      </c>
      <c r="B12" s="89">
        <v>0</v>
      </c>
      <c r="C12" s="89">
        <v>0</v>
      </c>
      <c r="D12" s="89">
        <f>5!L24</f>
        <v>0</v>
      </c>
      <c r="E12" s="90">
        <f>5!F24</f>
        <v>0</v>
      </c>
    </row>
    <row r="13" spans="1:5" ht="15">
      <c r="A13" s="88" t="s">
        <v>125</v>
      </c>
      <c r="B13" s="89">
        <v>0</v>
      </c>
      <c r="C13" s="89">
        <v>0</v>
      </c>
      <c r="D13" s="89">
        <f>6!L28</f>
        <v>0</v>
      </c>
      <c r="E13" s="90">
        <f>6!F28</f>
        <v>0</v>
      </c>
    </row>
    <row r="14" spans="1:5" ht="15.75" thickBot="1">
      <c r="A14" s="91" t="s">
        <v>109</v>
      </c>
      <c r="B14" s="92">
        <v>0</v>
      </c>
      <c r="C14" s="92">
        <v>0</v>
      </c>
      <c r="D14" s="92">
        <v>0</v>
      </c>
      <c r="E14" s="93">
        <v>0</v>
      </c>
    </row>
    <row r="15" spans="1:5" ht="15.75" thickBot="1">
      <c r="A15" s="94"/>
      <c r="B15" s="94"/>
      <c r="C15" s="94"/>
      <c r="D15" s="94"/>
      <c r="E15" s="94"/>
    </row>
    <row r="16" spans="1:5" ht="16.5" thickBot="1">
      <c r="A16" s="95" t="s">
        <v>110</v>
      </c>
      <c r="B16" s="127">
        <f>SUM(B10:B14)</f>
        <v>0</v>
      </c>
      <c r="C16" s="128"/>
      <c r="D16" s="94"/>
      <c r="E16" s="94"/>
    </row>
    <row r="17" spans="1:5" ht="16.5" thickBot="1">
      <c r="A17" s="95" t="s">
        <v>111</v>
      </c>
      <c r="B17" s="127">
        <f>SUM(C10:C14)</f>
        <v>0</v>
      </c>
      <c r="C17" s="128"/>
      <c r="D17" s="94"/>
      <c r="E17" s="94"/>
    </row>
    <row r="18" spans="1:5" ht="16.5" thickBot="1">
      <c r="A18" s="96" t="s">
        <v>112</v>
      </c>
      <c r="B18" s="121">
        <v>0</v>
      </c>
      <c r="C18" s="122"/>
      <c r="D18" s="94"/>
      <c r="E18" s="94"/>
    </row>
    <row r="19" spans="1:5" ht="16.5" thickBot="1">
      <c r="A19" s="96" t="s">
        <v>113</v>
      </c>
      <c r="B19" s="121">
        <f>SUM(B10:C14)+B18</f>
        <v>0</v>
      </c>
      <c r="C19" s="122"/>
      <c r="D19" s="94"/>
      <c r="E19" s="94"/>
    </row>
    <row r="20" spans="1:5" ht="16.5" thickBot="1">
      <c r="A20" s="97" t="s">
        <v>114</v>
      </c>
      <c r="B20" s="123">
        <f>SUM(B10:B14)+B18</f>
        <v>0</v>
      </c>
      <c r="C20" s="124"/>
      <c r="D20" s="94"/>
      <c r="E20" s="98"/>
    </row>
    <row r="21" ht="15.75" thickBot="1"/>
    <row r="22" spans="1:3" ht="16.5" thickBot="1">
      <c r="A22" s="95" t="s">
        <v>115</v>
      </c>
      <c r="B22" s="127">
        <f>SUM(D10:D14)</f>
        <v>0</v>
      </c>
      <c r="C22" s="128"/>
    </row>
    <row r="23" spans="1:3" ht="16.5" thickBot="1">
      <c r="A23" s="95" t="s">
        <v>116</v>
      </c>
      <c r="B23" s="127">
        <f>SUM(E10:E14)</f>
        <v>0</v>
      </c>
      <c r="C23" s="128"/>
    </row>
    <row r="24" spans="1:3" ht="16.5" thickBot="1">
      <c r="A24" s="99" t="s">
        <v>117</v>
      </c>
      <c r="B24" s="119">
        <f>6!F32+5!F28+2!F18+1!F20</f>
        <v>0</v>
      </c>
      <c r="C24" s="120"/>
    </row>
    <row r="25" spans="1:3" ht="16.5" thickBot="1">
      <c r="A25" s="96" t="s">
        <v>118</v>
      </c>
      <c r="B25" s="121">
        <f>SUM(D10:E14)+B24</f>
        <v>0</v>
      </c>
      <c r="C25" s="122"/>
    </row>
    <row r="26" spans="1:3" ht="16.5" thickBot="1">
      <c r="A26" s="97"/>
      <c r="B26" s="100"/>
      <c r="C26" s="101"/>
    </row>
    <row r="27" spans="1:3" ht="16.5" thickBot="1">
      <c r="A27" s="97" t="s">
        <v>119</v>
      </c>
      <c r="B27" s="123">
        <f>SUM(D10:D14)+B24</f>
        <v>0</v>
      </c>
      <c r="C27" s="124"/>
    </row>
    <row r="28" spans="2:3" ht="15">
      <c r="B28" s="125"/>
      <c r="C28" s="126"/>
    </row>
    <row r="29" spans="2:3" ht="15.75" thickBot="1">
      <c r="B29" s="125"/>
      <c r="C29" s="126"/>
    </row>
    <row r="30" spans="1:3" ht="16.5" thickBot="1">
      <c r="A30" s="102" t="s">
        <v>120</v>
      </c>
      <c r="B30" s="121">
        <f>B25+B19</f>
        <v>0</v>
      </c>
      <c r="C30" s="122"/>
    </row>
    <row r="33" ht="18.75">
      <c r="A33" s="103" t="s">
        <v>121</v>
      </c>
    </row>
    <row r="34" spans="1:5" ht="30.75" customHeight="1">
      <c r="A34" s="140" t="s">
        <v>135</v>
      </c>
      <c r="B34" s="140"/>
      <c r="C34" s="140"/>
      <c r="D34" s="140"/>
      <c r="E34" s="140"/>
    </row>
    <row r="35" spans="1:5" ht="28.5" customHeight="1">
      <c r="A35" s="140" t="s">
        <v>137</v>
      </c>
      <c r="B35" s="140"/>
      <c r="C35" s="140"/>
      <c r="D35" s="140"/>
      <c r="E35" s="140"/>
    </row>
    <row r="36" spans="1:5" ht="15">
      <c r="A36" s="118" t="s">
        <v>122</v>
      </c>
      <c r="B36" s="118"/>
      <c r="C36" s="118"/>
      <c r="D36" s="118"/>
      <c r="E36" s="118"/>
    </row>
    <row r="37" spans="1:5" ht="15">
      <c r="A37" s="118"/>
      <c r="B37" s="118"/>
      <c r="C37" s="118"/>
      <c r="D37" s="118"/>
      <c r="E37" s="118"/>
    </row>
    <row r="38" spans="1:5" ht="15">
      <c r="A38" s="118"/>
      <c r="B38" s="118"/>
      <c r="C38" s="118"/>
      <c r="D38" s="118"/>
      <c r="E38" s="118"/>
    </row>
  </sheetData>
  <sheetProtection/>
  <mergeCells count="22">
    <mergeCell ref="D2:E2"/>
    <mergeCell ref="A5:G5"/>
    <mergeCell ref="A8:A9"/>
    <mergeCell ref="B8:C8"/>
    <mergeCell ref="D8:E8"/>
    <mergeCell ref="B16:C16"/>
    <mergeCell ref="B2:C2"/>
    <mergeCell ref="B17:C17"/>
    <mergeCell ref="B18:C18"/>
    <mergeCell ref="B19:C19"/>
    <mergeCell ref="B20:C20"/>
    <mergeCell ref="B22:C22"/>
    <mergeCell ref="B23:C23"/>
    <mergeCell ref="A34:E34"/>
    <mergeCell ref="A36:E38"/>
    <mergeCell ref="B24:C24"/>
    <mergeCell ref="B25:C25"/>
    <mergeCell ref="B27:C27"/>
    <mergeCell ref="B28:C28"/>
    <mergeCell ref="B29:C29"/>
    <mergeCell ref="B30:C30"/>
    <mergeCell ref="A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terekhova</dc:creator>
  <cp:keywords/>
  <dc:description/>
  <cp:lastModifiedBy>RePack by Diakov</cp:lastModifiedBy>
  <cp:lastPrinted>2015-04-22T17:11:42Z</cp:lastPrinted>
  <dcterms:created xsi:type="dcterms:W3CDTF">2012-12-28T12:38:08Z</dcterms:created>
  <dcterms:modified xsi:type="dcterms:W3CDTF">2015-05-18T15:35:50Z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