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Лист1!$A$1:$S$1</definedName>
  </definedNames>
  <calcPr calcId="145621"/>
</workbook>
</file>

<file path=xl/calcChain.xml><?xml version="1.0" encoding="utf-8"?>
<calcChain xmlns="http://schemas.openxmlformats.org/spreadsheetml/2006/main">
  <c r="C52" i="1" l="1"/>
  <c r="C102" i="1"/>
  <c r="C101" i="1"/>
  <c r="C100" i="1"/>
  <c r="C99" i="1"/>
  <c r="C98" i="1"/>
  <c r="C96" i="1"/>
  <c r="C94" i="1"/>
  <c r="C89" i="1"/>
  <c r="C90" i="1" s="1"/>
  <c r="C91" i="1" s="1"/>
  <c r="C92" i="1" s="1"/>
  <c r="C93" i="1" s="1"/>
  <c r="C95" i="1" s="1"/>
  <c r="C88" i="1"/>
  <c r="C82" i="1"/>
  <c r="C83" i="1" s="1"/>
  <c r="C84" i="1" s="1"/>
  <c r="C81" i="1"/>
  <c r="C77" i="1"/>
  <c r="C78" i="1" s="1"/>
  <c r="C79" i="1" s="1"/>
  <c r="C80" i="1" s="1"/>
  <c r="C73" i="1"/>
  <c r="C74" i="1" s="1"/>
  <c r="C72" i="1"/>
  <c r="C64" i="1"/>
  <c r="C65" i="1" s="1"/>
  <c r="C66" i="1" s="1"/>
  <c r="C67" i="1" s="1"/>
  <c r="C68" i="1" s="1"/>
  <c r="C62" i="1"/>
  <c r="C54" i="1"/>
  <c r="C61" i="1" s="1"/>
  <c r="C45" i="1"/>
  <c r="C46" i="1" s="1"/>
  <c r="C47" i="1" s="1"/>
  <c r="C41" i="1"/>
  <c r="C37" i="1"/>
  <c r="C40" i="1"/>
  <c r="C39" i="1"/>
  <c r="C38" i="1"/>
  <c r="C33" i="1"/>
  <c r="C29" i="1"/>
  <c r="C32" i="1" s="1"/>
  <c r="C31" i="1"/>
  <c r="C30" i="1"/>
  <c r="C27" i="1"/>
  <c r="C21" i="1"/>
  <c r="C22" i="1" s="1"/>
  <c r="C23" i="1" s="1"/>
  <c r="C24" i="1" s="1"/>
  <c r="C25" i="1" s="1"/>
  <c r="C26" i="1" s="1"/>
  <c r="C16" i="1"/>
  <c r="C17" i="1" s="1"/>
  <c r="C18" i="1" s="1"/>
  <c r="C19" i="1" s="1"/>
  <c r="C6" i="1"/>
  <c r="C15" i="1"/>
  <c r="C7" i="1"/>
  <c r="C8" i="1" s="1"/>
  <c r="C10" i="1" s="1"/>
  <c r="C11" i="1" s="1"/>
  <c r="C12" i="1" s="1"/>
  <c r="C13" i="1" s="1"/>
  <c r="C5" i="1"/>
  <c r="P1" i="1"/>
  <c r="Q1" i="1" s="1"/>
  <c r="R1" i="1" s="1"/>
  <c r="S1" i="1" s="1"/>
  <c r="C50" i="1" l="1"/>
  <c r="C51" i="1" s="1"/>
  <c r="C55" i="1"/>
  <c r="C58" i="1" s="1"/>
  <c r="C59" i="1" s="1"/>
</calcChain>
</file>

<file path=xl/sharedStrings.xml><?xml version="1.0" encoding="utf-8"?>
<sst xmlns="http://schemas.openxmlformats.org/spreadsheetml/2006/main" count="187" uniqueCount="53">
  <si>
    <t># Комнаты</t>
  </si>
  <si>
    <t>ед.изм.</t>
  </si>
  <si>
    <t>кол-во.</t>
  </si>
  <si>
    <t>ЗАЛ</t>
  </si>
  <si>
    <t>Стены:</t>
  </si>
  <si>
    <t>Подготовка под штукатурку</t>
  </si>
  <si>
    <t>Набивка сетки</t>
  </si>
  <si>
    <t>Установка маяков</t>
  </si>
  <si>
    <t>Грунтовка</t>
  </si>
  <si>
    <t>Штукатурка стен</t>
  </si>
  <si>
    <t>Грунтовка стен</t>
  </si>
  <si>
    <t>Шпаклёвка стен в 2 раза</t>
  </si>
  <si>
    <t>Декор штукатурка</t>
  </si>
  <si>
    <t>Устройсво дек дерев. Элементов</t>
  </si>
  <si>
    <t>Устройство дек. камня</t>
  </si>
  <si>
    <t>Устройство откосов из гк.</t>
  </si>
  <si>
    <t>Шпаклёвка откосов</t>
  </si>
  <si>
    <t>Грунтовка откосов</t>
  </si>
  <si>
    <t>Устройсвтво откосного уголка</t>
  </si>
  <si>
    <t>Установка подоконника</t>
  </si>
  <si>
    <t>Подготовка колон под штукатурку</t>
  </si>
  <si>
    <t>Грунтовка Колон</t>
  </si>
  <si>
    <t>Штукатурка колон</t>
  </si>
  <si>
    <t>Грунтовка колон</t>
  </si>
  <si>
    <t>Шпаклёвка колон</t>
  </si>
  <si>
    <t>Декор штукатурка колон</t>
  </si>
  <si>
    <t>Устройсво дек дерев. Элементов колон</t>
  </si>
  <si>
    <t>Пол</t>
  </si>
  <si>
    <t xml:space="preserve">Газоблок перегородки </t>
  </si>
  <si>
    <t>Подготовка (очистка + грунтовка)</t>
  </si>
  <si>
    <t>Плитка</t>
  </si>
  <si>
    <t>Плинтуса</t>
  </si>
  <si>
    <t>Затирка швов</t>
  </si>
  <si>
    <t>Потолок</t>
  </si>
  <si>
    <t>Устройство гк потолка</t>
  </si>
  <si>
    <t>Устройство гк короба</t>
  </si>
  <si>
    <t>Устройсво дек дерев. Элементов потолка</t>
  </si>
  <si>
    <t>Шпаклёвка потолка</t>
  </si>
  <si>
    <t>Покраска потолка</t>
  </si>
  <si>
    <t>Заделка швов гк потолка</t>
  </si>
  <si>
    <t>САН УЗЛЫ</t>
  </si>
  <si>
    <t>СТЕНЫ</t>
  </si>
  <si>
    <t>м2</t>
  </si>
  <si>
    <t>мп</t>
  </si>
  <si>
    <t>шт</t>
  </si>
  <si>
    <t>Устройство стяжки</t>
  </si>
  <si>
    <t>Подготовка</t>
  </si>
  <si>
    <t>Гидроизоляция</t>
  </si>
  <si>
    <t>ХОЗ ЗОНА</t>
  </si>
  <si>
    <t>Покраска стен</t>
  </si>
  <si>
    <t>Демонтаж проёма под окно</t>
  </si>
  <si>
    <t>Прирезка плитки</t>
  </si>
  <si>
    <t>Устройство гк потолка в 1 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</si>
</sst>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A67" zoomScale="130" zoomScaleNormal="130" workbookViewId="0">
      <selection activeCell="E3" sqref="E3"/>
    </sheetView>
  </sheetViews>
  <sheetFormatPr defaultRowHeight="15" x14ac:dyDescent="0.25"/>
  <cols>
    <col min="1" max="1" width="38.5703125" customWidth="1"/>
    <col min="2" max="2" width="20.42578125" customWidth="1"/>
    <col min="4" max="4" width="10.28515625" customWidth="1"/>
  </cols>
  <sheetData>
    <row r="1" spans="1:19" x14ac:dyDescent="0.25">
      <c r="A1" t="s">
        <v>0</v>
      </c>
      <c r="B1" t="s">
        <v>1</v>
      </c>
      <c r="C1" t="s">
        <v>2</v>
      </c>
      <c r="P1">
        <f>O1+1</f>
        <v>1</v>
      </c>
      <c r="Q1">
        <f t="shared" ref="Q1:S1" si="0">P1+1</f>
        <v>2</v>
      </c>
      <c r="R1">
        <f t="shared" si="0"/>
        <v>3</v>
      </c>
      <c r="S1">
        <f t="shared" si="0"/>
        <v>4</v>
      </c>
    </row>
    <row r="2" spans="1:19" x14ac:dyDescent="0.25">
      <c r="A2" s="5"/>
      <c r="B2" s="5"/>
      <c r="C2" s="5"/>
      <c r="D2" s="5"/>
      <c r="E2" s="5"/>
      <c r="F2" s="5"/>
      <c r="G2" s="5"/>
      <c r="H2" s="5"/>
    </row>
    <row r="3" spans="1:19" ht="21" x14ac:dyDescent="0.35">
      <c r="A3" s="4" t="s">
        <v>3</v>
      </c>
    </row>
    <row r="4" spans="1:19" ht="18.75" x14ac:dyDescent="0.3">
      <c r="A4" s="1" t="s">
        <v>4</v>
      </c>
    </row>
    <row r="5" spans="1:19" x14ac:dyDescent="0.25">
      <c r="A5" t="s">
        <v>28</v>
      </c>
      <c r="B5" t="s">
        <v>42</v>
      </c>
      <c r="C5">
        <f>2*2.7+1.5*2.7</f>
        <v>9.4500000000000011</v>
      </c>
    </row>
    <row r="6" spans="1:19" x14ac:dyDescent="0.25">
      <c r="A6" t="s">
        <v>5</v>
      </c>
      <c r="B6" t="s">
        <v>42</v>
      </c>
      <c r="C6">
        <f>41*2.6+9.45*2-1.5*(1.2+1.88+1.33+1.5+1.5)-2.2*2</f>
        <v>109.985</v>
      </c>
    </row>
    <row r="7" spans="1:19" x14ac:dyDescent="0.25">
      <c r="A7" t="s">
        <v>8</v>
      </c>
      <c r="B7" t="s">
        <v>42</v>
      </c>
      <c r="C7">
        <f>C6</f>
        <v>109.985</v>
      </c>
    </row>
    <row r="8" spans="1:19" x14ac:dyDescent="0.25">
      <c r="A8" t="s">
        <v>6</v>
      </c>
      <c r="B8" t="s">
        <v>42</v>
      </c>
      <c r="C8">
        <f>C7</f>
        <v>109.985</v>
      </c>
    </row>
    <row r="9" spans="1:19" x14ac:dyDescent="0.25">
      <c r="A9" t="s">
        <v>7</v>
      </c>
      <c r="B9" t="s">
        <v>44</v>
      </c>
      <c r="C9">
        <v>50</v>
      </c>
    </row>
    <row r="10" spans="1:19" x14ac:dyDescent="0.25">
      <c r="A10" t="s">
        <v>9</v>
      </c>
      <c r="B10" t="s">
        <v>42</v>
      </c>
      <c r="C10">
        <f>C8</f>
        <v>109.985</v>
      </c>
    </row>
    <row r="11" spans="1:19" x14ac:dyDescent="0.25">
      <c r="A11" t="s">
        <v>10</v>
      </c>
      <c r="B11" t="s">
        <v>42</v>
      </c>
      <c r="C11">
        <f>C10</f>
        <v>109.985</v>
      </c>
    </row>
    <row r="12" spans="1:19" x14ac:dyDescent="0.25">
      <c r="A12" t="s">
        <v>11</v>
      </c>
      <c r="B12" t="s">
        <v>42</v>
      </c>
      <c r="C12">
        <f>C11</f>
        <v>109.985</v>
      </c>
    </row>
    <row r="13" spans="1:19" x14ac:dyDescent="0.25">
      <c r="A13" t="s">
        <v>12</v>
      </c>
      <c r="B13" t="s">
        <v>42</v>
      </c>
      <c r="C13">
        <f>C12-C15*0.4</f>
        <v>102.705</v>
      </c>
    </row>
    <row r="14" spans="1:19" x14ac:dyDescent="0.25">
      <c r="A14" t="s">
        <v>13</v>
      </c>
      <c r="B14" t="s">
        <v>43</v>
      </c>
    </row>
    <row r="15" spans="1:19" x14ac:dyDescent="0.25">
      <c r="A15" t="s">
        <v>14</v>
      </c>
      <c r="B15" t="s">
        <v>43</v>
      </c>
      <c r="C15">
        <f>7*2.6</f>
        <v>18.2</v>
      </c>
    </row>
    <row r="16" spans="1:19" x14ac:dyDescent="0.25">
      <c r="A16" t="s">
        <v>15</v>
      </c>
      <c r="B16" t="s">
        <v>43</v>
      </c>
      <c r="C16">
        <f>1.5*2*5+(1.88+1.2+1.5+1.33+1.5)</f>
        <v>22.41</v>
      </c>
    </row>
    <row r="17" spans="1:3" x14ac:dyDescent="0.25">
      <c r="A17" t="s">
        <v>18</v>
      </c>
      <c r="B17" t="s">
        <v>43</v>
      </c>
      <c r="C17">
        <f>C16</f>
        <v>22.41</v>
      </c>
    </row>
    <row r="18" spans="1:3" x14ac:dyDescent="0.25">
      <c r="A18" t="s">
        <v>16</v>
      </c>
      <c r="B18" t="s">
        <v>43</v>
      </c>
      <c r="C18">
        <f>C17</f>
        <v>22.41</v>
      </c>
    </row>
    <row r="19" spans="1:3" x14ac:dyDescent="0.25">
      <c r="A19" t="s">
        <v>17</v>
      </c>
      <c r="B19" t="s">
        <v>43</v>
      </c>
      <c r="C19">
        <f>C18</f>
        <v>22.41</v>
      </c>
    </row>
    <row r="20" spans="1:3" x14ac:dyDescent="0.25">
      <c r="A20" t="s">
        <v>19</v>
      </c>
      <c r="B20" t="s">
        <v>44</v>
      </c>
      <c r="C20">
        <v>5</v>
      </c>
    </row>
    <row r="21" spans="1:3" x14ac:dyDescent="0.25">
      <c r="A21" t="s">
        <v>20</v>
      </c>
      <c r="B21" t="s">
        <v>43</v>
      </c>
      <c r="C21">
        <f>4*3*2.6</f>
        <v>31.200000000000003</v>
      </c>
    </row>
    <row r="22" spans="1:3" x14ac:dyDescent="0.25">
      <c r="A22" t="s">
        <v>21</v>
      </c>
      <c r="B22" t="s">
        <v>43</v>
      </c>
      <c r="C22">
        <f>C21</f>
        <v>31.200000000000003</v>
      </c>
    </row>
    <row r="23" spans="1:3" x14ac:dyDescent="0.25">
      <c r="A23" t="s">
        <v>22</v>
      </c>
      <c r="B23" t="s">
        <v>43</v>
      </c>
      <c r="C23">
        <f>C22</f>
        <v>31.200000000000003</v>
      </c>
    </row>
    <row r="24" spans="1:3" x14ac:dyDescent="0.25">
      <c r="A24" t="s">
        <v>23</v>
      </c>
      <c r="B24" t="s">
        <v>43</v>
      </c>
      <c r="C24">
        <f>C23</f>
        <v>31.200000000000003</v>
      </c>
    </row>
    <row r="25" spans="1:3" x14ac:dyDescent="0.25">
      <c r="A25" t="s">
        <v>24</v>
      </c>
      <c r="B25" t="s">
        <v>43</v>
      </c>
      <c r="C25">
        <f>C24</f>
        <v>31.200000000000003</v>
      </c>
    </row>
    <row r="26" spans="1:3" x14ac:dyDescent="0.25">
      <c r="A26" t="s">
        <v>25</v>
      </c>
      <c r="B26" t="s">
        <v>43</v>
      </c>
      <c r="C26">
        <f>C25</f>
        <v>31.200000000000003</v>
      </c>
    </row>
    <row r="27" spans="1:3" x14ac:dyDescent="0.25">
      <c r="A27" t="s">
        <v>26</v>
      </c>
      <c r="B27" t="s">
        <v>43</v>
      </c>
      <c r="C27">
        <f>20*2.5+7*2*2.5</f>
        <v>85</v>
      </c>
    </row>
    <row r="28" spans="1:3" ht="18.75" x14ac:dyDescent="0.3">
      <c r="A28" s="2" t="s">
        <v>27</v>
      </c>
    </row>
    <row r="29" spans="1:3" x14ac:dyDescent="0.25">
      <c r="A29" t="s">
        <v>29</v>
      </c>
      <c r="B29" t="s">
        <v>42</v>
      </c>
      <c r="C29">
        <f>96.4-6</f>
        <v>90.4</v>
      </c>
    </row>
    <row r="30" spans="1:3" x14ac:dyDescent="0.25">
      <c r="A30" t="s">
        <v>30</v>
      </c>
      <c r="B30" t="s">
        <v>42</v>
      </c>
      <c r="C30">
        <f>C29</f>
        <v>90.4</v>
      </c>
    </row>
    <row r="31" spans="1:3" x14ac:dyDescent="0.25">
      <c r="A31" t="s">
        <v>31</v>
      </c>
      <c r="B31" t="s">
        <v>43</v>
      </c>
      <c r="C31">
        <f>41+4*0.4*3+2*2+2*1.5-2.2</f>
        <v>50.599999999999994</v>
      </c>
    </row>
    <row r="32" spans="1:3" x14ac:dyDescent="0.25">
      <c r="A32" t="s">
        <v>32</v>
      </c>
      <c r="B32" t="s">
        <v>42</v>
      </c>
      <c r="C32">
        <f>C29</f>
        <v>90.4</v>
      </c>
    </row>
    <row r="33" spans="1:3" x14ac:dyDescent="0.25">
      <c r="A33" t="s">
        <v>51</v>
      </c>
      <c r="B33" t="s">
        <v>43</v>
      </c>
      <c r="C33">
        <f>54</f>
        <v>54</v>
      </c>
    </row>
    <row r="34" spans="1:3" ht="18.75" x14ac:dyDescent="0.3">
      <c r="A34" s="2" t="s">
        <v>33</v>
      </c>
    </row>
    <row r="35" spans="1:3" x14ac:dyDescent="0.25">
      <c r="A35" t="s">
        <v>34</v>
      </c>
      <c r="B35" t="s">
        <v>42</v>
      </c>
      <c r="C35">
        <v>90.4</v>
      </c>
    </row>
    <row r="36" spans="1:3" x14ac:dyDescent="0.25">
      <c r="A36" t="s">
        <v>35</v>
      </c>
      <c r="B36" t="s">
        <v>43</v>
      </c>
      <c r="C36">
        <v>37</v>
      </c>
    </row>
    <row r="37" spans="1:3" x14ac:dyDescent="0.25">
      <c r="A37" t="s">
        <v>39</v>
      </c>
      <c r="B37" t="s">
        <v>42</v>
      </c>
      <c r="C37">
        <f>C35</f>
        <v>90.4</v>
      </c>
    </row>
    <row r="38" spans="1:3" x14ac:dyDescent="0.25">
      <c r="A38" t="s">
        <v>37</v>
      </c>
      <c r="B38" t="s">
        <v>42</v>
      </c>
      <c r="C38">
        <f>C35</f>
        <v>90.4</v>
      </c>
    </row>
    <row r="39" spans="1:3" x14ac:dyDescent="0.25">
      <c r="A39" t="s">
        <v>8</v>
      </c>
      <c r="B39" t="s">
        <v>42</v>
      </c>
      <c r="C39">
        <f>C35</f>
        <v>90.4</v>
      </c>
    </row>
    <row r="40" spans="1:3" x14ac:dyDescent="0.25">
      <c r="A40" t="s">
        <v>38</v>
      </c>
      <c r="B40" t="s">
        <v>42</v>
      </c>
      <c r="C40">
        <f>C35</f>
        <v>90.4</v>
      </c>
    </row>
    <row r="41" spans="1:3" x14ac:dyDescent="0.25">
      <c r="A41" t="s">
        <v>36</v>
      </c>
      <c r="B41" t="s">
        <v>43</v>
      </c>
      <c r="C41">
        <f>5*12.78+7*7.7</f>
        <v>117.8</v>
      </c>
    </row>
    <row r="43" spans="1:3" ht="21" x14ac:dyDescent="0.35">
      <c r="A43" s="4" t="s">
        <v>40</v>
      </c>
    </row>
    <row r="44" spans="1:3" ht="18.75" x14ac:dyDescent="0.3">
      <c r="A44" s="2" t="s">
        <v>41</v>
      </c>
    </row>
    <row r="45" spans="1:3" x14ac:dyDescent="0.25">
      <c r="A45" t="s">
        <v>5</v>
      </c>
      <c r="B45" t="s">
        <v>42</v>
      </c>
      <c r="C45">
        <f>20*2.6-12</f>
        <v>40</v>
      </c>
    </row>
    <row r="46" spans="1:3" x14ac:dyDescent="0.25">
      <c r="A46" t="s">
        <v>8</v>
      </c>
      <c r="B46" t="s">
        <v>42</v>
      </c>
      <c r="C46">
        <f>C45</f>
        <v>40</v>
      </c>
    </row>
    <row r="47" spans="1:3" x14ac:dyDescent="0.25">
      <c r="A47" t="s">
        <v>6</v>
      </c>
      <c r="B47" t="s">
        <v>42</v>
      </c>
      <c r="C47">
        <f>C46</f>
        <v>40</v>
      </c>
    </row>
    <row r="48" spans="1:3" x14ac:dyDescent="0.25">
      <c r="A48" t="s">
        <v>7</v>
      </c>
      <c r="B48" t="s">
        <v>44</v>
      </c>
      <c r="C48">
        <v>34</v>
      </c>
    </row>
    <row r="49" spans="1:3" x14ac:dyDescent="0.25">
      <c r="A49" t="s">
        <v>9</v>
      </c>
      <c r="B49" t="s">
        <v>42</v>
      </c>
      <c r="C49">
        <v>40</v>
      </c>
    </row>
    <row r="50" spans="1:3" x14ac:dyDescent="0.25">
      <c r="A50" t="s">
        <v>10</v>
      </c>
      <c r="B50" t="s">
        <v>42</v>
      </c>
      <c r="C50">
        <f>C49</f>
        <v>40</v>
      </c>
    </row>
    <row r="51" spans="1:3" x14ac:dyDescent="0.25">
      <c r="A51" t="s">
        <v>30</v>
      </c>
      <c r="B51" t="s">
        <v>42</v>
      </c>
      <c r="C51">
        <f>C50</f>
        <v>40</v>
      </c>
    </row>
    <row r="52" spans="1:3" x14ac:dyDescent="0.25">
      <c r="A52" t="s">
        <v>51</v>
      </c>
      <c r="B52" t="s">
        <v>43</v>
      </c>
      <c r="C52">
        <f>32*2.6</f>
        <v>83.2</v>
      </c>
    </row>
    <row r="53" spans="1:3" ht="18.75" x14ac:dyDescent="0.3">
      <c r="A53" s="2" t="s">
        <v>27</v>
      </c>
    </row>
    <row r="54" spans="1:3" ht="15.75" x14ac:dyDescent="0.25">
      <c r="A54" s="3" t="s">
        <v>46</v>
      </c>
      <c r="B54" t="s">
        <v>42</v>
      </c>
      <c r="C54">
        <f>1.8+1.6+1.6+1.5</f>
        <v>6.5</v>
      </c>
    </row>
    <row r="55" spans="1:3" ht="15.75" x14ac:dyDescent="0.25">
      <c r="A55" s="3" t="s">
        <v>47</v>
      </c>
      <c r="B55" t="s">
        <v>42</v>
      </c>
      <c r="C55">
        <f>C54</f>
        <v>6.5</v>
      </c>
    </row>
    <row r="56" spans="1:3" ht="15.75" x14ac:dyDescent="0.25">
      <c r="A56" s="3" t="s">
        <v>7</v>
      </c>
      <c r="B56" t="s">
        <v>44</v>
      </c>
      <c r="C56">
        <v>8</v>
      </c>
    </row>
    <row r="57" spans="1:3" ht="15.75" x14ac:dyDescent="0.25">
      <c r="A57" s="3" t="s">
        <v>45</v>
      </c>
      <c r="B57" t="s">
        <v>42</v>
      </c>
      <c r="C57">
        <v>6.5</v>
      </c>
    </row>
    <row r="58" spans="1:3" x14ac:dyDescent="0.25">
      <c r="A58" t="s">
        <v>8</v>
      </c>
      <c r="B58" t="s">
        <v>42</v>
      </c>
      <c r="C58">
        <f>C57</f>
        <v>6.5</v>
      </c>
    </row>
    <row r="59" spans="1:3" x14ac:dyDescent="0.25">
      <c r="A59" t="s">
        <v>30</v>
      </c>
      <c r="B59" t="s">
        <v>42</v>
      </c>
      <c r="C59">
        <f>C58</f>
        <v>6.5</v>
      </c>
    </row>
    <row r="60" spans="1:3" x14ac:dyDescent="0.25">
      <c r="A60" t="s">
        <v>31</v>
      </c>
      <c r="B60" t="s">
        <v>43</v>
      </c>
      <c r="C60">
        <v>14</v>
      </c>
    </row>
    <row r="61" spans="1:3" x14ac:dyDescent="0.25">
      <c r="A61" t="s">
        <v>32</v>
      </c>
      <c r="B61" t="s">
        <v>42</v>
      </c>
      <c r="C61">
        <f>C54</f>
        <v>6.5</v>
      </c>
    </row>
    <row r="62" spans="1:3" x14ac:dyDescent="0.25">
      <c r="A62" t="s">
        <v>51</v>
      </c>
      <c r="B62" t="s">
        <v>43</v>
      </c>
      <c r="C62">
        <f>C60</f>
        <v>14</v>
      </c>
    </row>
    <row r="63" spans="1:3" ht="18.75" x14ac:dyDescent="0.3">
      <c r="A63" s="2" t="s">
        <v>33</v>
      </c>
    </row>
    <row r="64" spans="1:3" x14ac:dyDescent="0.25">
      <c r="A64" t="s">
        <v>52</v>
      </c>
      <c r="B64" t="s">
        <v>42</v>
      </c>
      <c r="C64">
        <f>C54</f>
        <v>6.5</v>
      </c>
    </row>
    <row r="65" spans="1:3" x14ac:dyDescent="0.25">
      <c r="A65" t="s">
        <v>39</v>
      </c>
      <c r="B65" t="s">
        <v>42</v>
      </c>
      <c r="C65">
        <f>C64</f>
        <v>6.5</v>
      </c>
    </row>
    <row r="66" spans="1:3" x14ac:dyDescent="0.25">
      <c r="A66" t="s">
        <v>37</v>
      </c>
      <c r="B66" t="s">
        <v>42</v>
      </c>
      <c r="C66">
        <f>C65</f>
        <v>6.5</v>
      </c>
    </row>
    <row r="67" spans="1:3" x14ac:dyDescent="0.25">
      <c r="A67" t="s">
        <v>8</v>
      </c>
      <c r="B67" t="s">
        <v>42</v>
      </c>
      <c r="C67">
        <f>C66</f>
        <v>6.5</v>
      </c>
    </row>
    <row r="68" spans="1:3" x14ac:dyDescent="0.25">
      <c r="A68" t="s">
        <v>38</v>
      </c>
      <c r="B68" t="s">
        <v>42</v>
      </c>
      <c r="C68">
        <f>C67</f>
        <v>6.5</v>
      </c>
    </row>
    <row r="70" spans="1:3" ht="21" x14ac:dyDescent="0.35">
      <c r="A70" s="4" t="s">
        <v>48</v>
      </c>
    </row>
    <row r="71" spans="1:3" ht="18.75" x14ac:dyDescent="0.3">
      <c r="A71" s="2" t="s">
        <v>41</v>
      </c>
    </row>
    <row r="72" spans="1:3" x14ac:dyDescent="0.25">
      <c r="A72" t="s">
        <v>5</v>
      </c>
      <c r="B72" t="s">
        <v>42</v>
      </c>
      <c r="C72">
        <f>(6.8+11+16.4+12.2)*2.6-9*2-1.5*(1.24+1.2)</f>
        <v>98.980000000000018</v>
      </c>
    </row>
    <row r="73" spans="1:3" x14ac:dyDescent="0.25">
      <c r="A73" t="s">
        <v>8</v>
      </c>
      <c r="B73" t="s">
        <v>42</v>
      </c>
      <c r="C73">
        <f>C72</f>
        <v>98.980000000000018</v>
      </c>
    </row>
    <row r="74" spans="1:3" x14ac:dyDescent="0.25">
      <c r="A74" t="s">
        <v>6</v>
      </c>
      <c r="B74" t="s">
        <v>42</v>
      </c>
      <c r="C74">
        <f>C73</f>
        <v>98.980000000000018</v>
      </c>
    </row>
    <row r="75" spans="1:3" x14ac:dyDescent="0.25">
      <c r="A75" t="s">
        <v>7</v>
      </c>
      <c r="B75" t="s">
        <v>44</v>
      </c>
      <c r="C75">
        <v>54</v>
      </c>
    </row>
    <row r="76" spans="1:3" x14ac:dyDescent="0.25">
      <c r="A76" t="s">
        <v>9</v>
      </c>
      <c r="B76" t="s">
        <v>42</v>
      </c>
      <c r="C76">
        <v>98.98</v>
      </c>
    </row>
    <row r="77" spans="1:3" x14ac:dyDescent="0.25">
      <c r="A77" t="s">
        <v>10</v>
      </c>
      <c r="B77" t="s">
        <v>42</v>
      </c>
      <c r="C77">
        <f>C76</f>
        <v>98.98</v>
      </c>
    </row>
    <row r="78" spans="1:3" x14ac:dyDescent="0.25">
      <c r="A78" t="s">
        <v>11</v>
      </c>
      <c r="B78" t="s">
        <v>42</v>
      </c>
      <c r="C78">
        <f>C77</f>
        <v>98.98</v>
      </c>
    </row>
    <row r="79" spans="1:3" x14ac:dyDescent="0.25">
      <c r="A79" t="s">
        <v>8</v>
      </c>
      <c r="B79" t="s">
        <v>42</v>
      </c>
      <c r="C79">
        <f>C78</f>
        <v>98.98</v>
      </c>
    </row>
    <row r="80" spans="1:3" x14ac:dyDescent="0.25">
      <c r="A80" t="s">
        <v>49</v>
      </c>
      <c r="B80" t="s">
        <v>42</v>
      </c>
      <c r="C80">
        <f>C79</f>
        <v>98.98</v>
      </c>
    </row>
    <row r="81" spans="1:3" x14ac:dyDescent="0.25">
      <c r="A81" t="s">
        <v>15</v>
      </c>
      <c r="B81" t="s">
        <v>43</v>
      </c>
      <c r="C81">
        <f>1.2*2+1.5*4</f>
        <v>8.4</v>
      </c>
    </row>
    <row r="82" spans="1:3" x14ac:dyDescent="0.25">
      <c r="A82" t="s">
        <v>18</v>
      </c>
      <c r="B82" t="s">
        <v>43</v>
      </c>
      <c r="C82">
        <f>C81</f>
        <v>8.4</v>
      </c>
    </row>
    <row r="83" spans="1:3" x14ac:dyDescent="0.25">
      <c r="A83" t="s">
        <v>16</v>
      </c>
      <c r="B83" t="s">
        <v>43</v>
      </c>
      <c r="C83">
        <f>C82</f>
        <v>8.4</v>
      </c>
    </row>
    <row r="84" spans="1:3" x14ac:dyDescent="0.25">
      <c r="A84" t="s">
        <v>17</v>
      </c>
      <c r="B84" t="s">
        <v>43</v>
      </c>
      <c r="C84">
        <f>C83</f>
        <v>8.4</v>
      </c>
    </row>
    <row r="85" spans="1:3" x14ac:dyDescent="0.25">
      <c r="A85" t="s">
        <v>19</v>
      </c>
      <c r="B85" t="s">
        <v>44</v>
      </c>
      <c r="C85">
        <v>2</v>
      </c>
    </row>
    <row r="86" spans="1:3" x14ac:dyDescent="0.25">
      <c r="A86" t="s">
        <v>50</v>
      </c>
      <c r="B86" t="s">
        <v>44</v>
      </c>
      <c r="C86">
        <v>2</v>
      </c>
    </row>
    <row r="87" spans="1:3" ht="18.75" x14ac:dyDescent="0.3">
      <c r="A87" s="2" t="s">
        <v>27</v>
      </c>
    </row>
    <row r="88" spans="1:3" ht="15.75" x14ac:dyDescent="0.25">
      <c r="A88" s="3" t="s">
        <v>46</v>
      </c>
      <c r="B88" t="s">
        <v>42</v>
      </c>
      <c r="C88">
        <f>2.8+7.1+16.2+9.2</f>
        <v>35.299999999999997</v>
      </c>
    </row>
    <row r="89" spans="1:3" ht="15.75" x14ac:dyDescent="0.25">
      <c r="A89" s="3" t="s">
        <v>47</v>
      </c>
      <c r="B89" t="s">
        <v>42</v>
      </c>
      <c r="C89">
        <f>C88</f>
        <v>35.299999999999997</v>
      </c>
    </row>
    <row r="90" spans="1:3" ht="15.75" x14ac:dyDescent="0.25">
      <c r="A90" s="3" t="s">
        <v>7</v>
      </c>
      <c r="B90" t="s">
        <v>42</v>
      </c>
      <c r="C90">
        <f>C89</f>
        <v>35.299999999999997</v>
      </c>
    </row>
    <row r="91" spans="1:3" ht="15.75" x14ac:dyDescent="0.25">
      <c r="A91" s="3" t="s">
        <v>45</v>
      </c>
      <c r="B91" t="s">
        <v>42</v>
      </c>
      <c r="C91">
        <f>C90</f>
        <v>35.299999999999997</v>
      </c>
    </row>
    <row r="92" spans="1:3" x14ac:dyDescent="0.25">
      <c r="A92" t="s">
        <v>8</v>
      </c>
      <c r="B92" t="s">
        <v>42</v>
      </c>
      <c r="C92">
        <f>C91</f>
        <v>35.299999999999997</v>
      </c>
    </row>
    <row r="93" spans="1:3" x14ac:dyDescent="0.25">
      <c r="A93" t="s">
        <v>30</v>
      </c>
      <c r="B93" t="s">
        <v>42</v>
      </c>
      <c r="C93">
        <f>C92</f>
        <v>35.299999999999997</v>
      </c>
    </row>
    <row r="94" spans="1:3" x14ac:dyDescent="0.25">
      <c r="A94" t="s">
        <v>31</v>
      </c>
      <c r="B94" t="s">
        <v>43</v>
      </c>
      <c r="C94">
        <f>(6.8+11+16.4+12.2)-9</f>
        <v>37.400000000000006</v>
      </c>
    </row>
    <row r="95" spans="1:3" x14ac:dyDescent="0.25">
      <c r="A95" t="s">
        <v>32</v>
      </c>
      <c r="B95" t="s">
        <v>42</v>
      </c>
      <c r="C95">
        <f>C93</f>
        <v>35.299999999999997</v>
      </c>
    </row>
    <row r="96" spans="1:3" x14ac:dyDescent="0.25">
      <c r="A96" t="s">
        <v>51</v>
      </c>
      <c r="B96" t="s">
        <v>43</v>
      </c>
      <c r="C96">
        <f>C94</f>
        <v>37.400000000000006</v>
      </c>
    </row>
    <row r="97" spans="1:3" ht="18.75" x14ac:dyDescent="0.3">
      <c r="A97" s="2" t="s">
        <v>33</v>
      </c>
    </row>
    <row r="98" spans="1:3" x14ac:dyDescent="0.25">
      <c r="A98" t="s">
        <v>52</v>
      </c>
      <c r="B98" t="s">
        <v>42</v>
      </c>
      <c r="C98">
        <f>C88</f>
        <v>35.299999999999997</v>
      </c>
    </row>
    <row r="99" spans="1:3" x14ac:dyDescent="0.25">
      <c r="A99" t="s">
        <v>39</v>
      </c>
      <c r="B99" t="s">
        <v>43</v>
      </c>
      <c r="C99">
        <f>C88</f>
        <v>35.299999999999997</v>
      </c>
    </row>
    <row r="100" spans="1:3" x14ac:dyDescent="0.25">
      <c r="A100" t="s">
        <v>37</v>
      </c>
      <c r="B100" t="s">
        <v>42</v>
      </c>
      <c r="C100">
        <f>C88</f>
        <v>35.299999999999997</v>
      </c>
    </row>
    <row r="101" spans="1:3" x14ac:dyDescent="0.25">
      <c r="A101" t="s">
        <v>8</v>
      </c>
      <c r="B101" t="s">
        <v>42</v>
      </c>
      <c r="C101">
        <f>C88</f>
        <v>35.299999999999997</v>
      </c>
    </row>
    <row r="102" spans="1:3" x14ac:dyDescent="0.25">
      <c r="A102" t="s">
        <v>38</v>
      </c>
      <c r="B102" t="s">
        <v>42</v>
      </c>
      <c r="C102">
        <f>C88</f>
        <v>35.299999999999997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2015-06-28T18:44:07Z</dcterms:modified>
</cp:coreProperties>
</file>