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48" i="1" l="1"/>
  <c r="F53" i="1"/>
  <c r="F54" i="1" s="1"/>
  <c r="D53" i="1"/>
  <c r="F52" i="1"/>
  <c r="F49" i="1"/>
  <c r="F50" i="1" s="1"/>
  <c r="F47" i="1"/>
  <c r="D41" i="1"/>
  <c r="F39" i="1"/>
  <c r="F40" i="1"/>
  <c r="F41" i="1"/>
  <c r="F42" i="1"/>
  <c r="F45" i="1" s="1"/>
  <c r="F43" i="1"/>
  <c r="F44" i="1"/>
  <c r="F38" i="1"/>
  <c r="F33" i="1"/>
  <c r="F34" i="1"/>
  <c r="F35" i="1"/>
  <c r="F32" i="1"/>
  <c r="D32" i="1"/>
  <c r="F28" i="1"/>
  <c r="F29" i="1"/>
  <c r="F30" i="1"/>
  <c r="F31" i="1"/>
  <c r="F27" i="1"/>
  <c r="F26" i="1"/>
  <c r="D26" i="1"/>
  <c r="F22" i="1"/>
  <c r="F23" i="1"/>
  <c r="F24" i="1"/>
  <c r="F25" i="1"/>
  <c r="F21" i="1"/>
  <c r="F36" i="1" s="1"/>
  <c r="D21" i="1"/>
  <c r="F16" i="1"/>
  <c r="D16" i="1"/>
  <c r="F15" i="1"/>
  <c r="D15" i="1"/>
  <c r="F14" i="1"/>
  <c r="D13" i="1"/>
  <c r="F13" i="1" s="1"/>
  <c r="F12" i="1"/>
  <c r="F11" i="1"/>
  <c r="F10" i="1"/>
  <c r="F9" i="1"/>
  <c r="F7" i="1"/>
  <c r="F8" i="1"/>
  <c r="D5" i="1"/>
  <c r="F5" i="1" s="1"/>
  <c r="F6" i="1"/>
  <c r="F18" i="1" l="1"/>
  <c r="F57" i="1" s="1"/>
</calcChain>
</file>

<file path=xl/sharedStrings.xml><?xml version="1.0" encoding="utf-8"?>
<sst xmlns="http://schemas.openxmlformats.org/spreadsheetml/2006/main" count="54" uniqueCount="50">
  <si>
    <t>объем</t>
  </si>
  <si>
    <t>цена за ед</t>
  </si>
  <si>
    <t>всего</t>
  </si>
  <si>
    <t>наименование</t>
  </si>
  <si>
    <t>канализация внешние сети</t>
  </si>
  <si>
    <t>разработка грунта вручную, м.куб</t>
  </si>
  <si>
    <t>покол, 6 м, 1 шт</t>
  </si>
  <si>
    <t>монтаж колец ж\б колодца Д=1 м, шт</t>
  </si>
  <si>
    <t>бетониование дна колодца, пиготовление бетона, фомирование лотка шт</t>
  </si>
  <si>
    <t>монтаж люка с обоймой, шт</t>
  </si>
  <si>
    <t>монтаж крышки колодца, шт</t>
  </si>
  <si>
    <t>устройство отв. В ж\б колодцах, шт</t>
  </si>
  <si>
    <t>зачеканка отв. В колодцах, шт</t>
  </si>
  <si>
    <t>покладка труб канализации, м.п.</t>
  </si>
  <si>
    <t>обратная засыпка песком, грунтом, м.куб</t>
  </si>
  <si>
    <t>гидоизоляция колодцев обмазочная, кв.м.</t>
  </si>
  <si>
    <t>разработка гунта под колодцы, м.куб</t>
  </si>
  <si>
    <t>Всего</t>
  </si>
  <si>
    <t>канализация внутренние сети</t>
  </si>
  <si>
    <t>монтаж днищ колодца, шт</t>
  </si>
  <si>
    <t>разработка грунта под кольца экскаватором, м.куб</t>
  </si>
  <si>
    <t>монтаж колец Д=1.5м, шт</t>
  </si>
  <si>
    <t>монтаж крышек ж\б, шт</t>
  </si>
  <si>
    <t>монтаж люков</t>
  </si>
  <si>
    <t>разработка грунта вручную под трубы канализации, м.куб</t>
  </si>
  <si>
    <t>прокладка труб канализации, м.п.</t>
  </si>
  <si>
    <t>зачеканка отв в кольцах, шт</t>
  </si>
  <si>
    <t>устройство отв в бетонных блоках, монтаж гильзы, зачеканка шт</t>
  </si>
  <si>
    <t>устройство отв в ж\б кольцах, шт</t>
  </si>
  <si>
    <t>обратная засыпка, песок, грунт м.куб</t>
  </si>
  <si>
    <t>гидроизоляция колец обмазочная, кв.м.</t>
  </si>
  <si>
    <t>прокладка труб канализации по стенам, потолку</t>
  </si>
  <si>
    <t>устройство отв. В перекрытии с зачеканкой, шт</t>
  </si>
  <si>
    <t>водопровод внешние сети</t>
  </si>
  <si>
    <t>устройство отв в кольце, шт</t>
  </si>
  <si>
    <t>зачеканка отв в кольце, шт</t>
  </si>
  <si>
    <t>устройство отв в бетонной стене, гильза, зачеканка шт</t>
  </si>
  <si>
    <t>разработка грунта ручную, м.куб</t>
  </si>
  <si>
    <t>обратная засыпка песок, грунт, м.куб</t>
  </si>
  <si>
    <t>прокладка трубопровод, м.п.</t>
  </si>
  <si>
    <t>водомерный узел (прибор учета, манометр кан 4 шт, фильтр, клапан, переходы, патрубки)</t>
  </si>
  <si>
    <t>водопровод внутренние сети</t>
  </si>
  <si>
    <t>монтаж кран шаровый, шт</t>
  </si>
  <si>
    <t>прокладка трубопроводов воды в изоляции, м.п.</t>
  </si>
  <si>
    <t>фундаменты, плита, песчаная подготовка</t>
  </si>
  <si>
    <t>устройство песчаной подготовки с уплотнением виброплитой, планировка, м.куб</t>
  </si>
  <si>
    <t>устройство ж\б плиты и фундаментов, м.куб</t>
  </si>
  <si>
    <t>общая стоимость участка работ</t>
  </si>
  <si>
    <t>отв в перекрытии под трубы, гильза, чеканка шт</t>
  </si>
  <si>
    <t xml:space="preserve">                                                                                                                         Канализация внешние сети, канализация внутренние сети, водопровод внешние сети, водопровод внутренние сети, устройство песчаной подсыпки, фундаменты под оборудование, ж\б плита(пола боксы ремонта и диагностики).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</si>
</sst>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0" fillId="0" borderId="1" xfId="0" applyBorder="1" applyAlignment="1">
      <alignment vertical="distributed"/>
    </xf>
    <xf numFmtId="0" fontId="0" fillId="0" borderId="2" xfId="0" applyBorder="1"/>
    <xf numFmtId="0" fontId="0" fillId="0" borderId="3" xfId="0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0" xfId="0" applyFont="1"/>
    <xf numFmtId="0" fontId="2" fillId="0" borderId="1" xfId="0" applyFont="1" applyBorder="1"/>
    <xf numFmtId="0" fontId="0" fillId="0" borderId="1" xfId="0" applyFill="1" applyBorder="1"/>
    <xf numFmtId="0" fontId="1" fillId="0" borderId="1" xfId="0" applyFont="1" applyBorder="1"/>
    <xf numFmtId="0" fontId="2" fillId="0" borderId="10" xfId="0" applyFont="1" applyFill="1" applyBorder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1" xfId="0" applyBorder="1" applyAlignment="1">
      <alignment horizontal="center" vertical="distributed"/>
    </xf>
    <xf numFmtId="0" fontId="0" fillId="0" borderId="11" xfId="0" applyFont="1" applyBorder="1" applyAlignment="1">
      <alignment horizontal="center" vertical="distributed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57"/>
  <sheetViews>
    <sheetView tabSelected="1" topLeftCell="A7" workbookViewId="0">
      <selection activeCell="H49" sqref="H49"/>
    </sheetView>
  </sheetViews>
  <sheetFormatPr defaultRowHeight="15" x14ac:dyDescent="0.25"/>
  <cols>
    <col min="3" max="3" width="52.28515625" customWidth="1"/>
    <col min="4" max="4" width="10.5703125" customWidth="1"/>
    <col min="5" max="5" width="11.7109375" customWidth="1"/>
    <col min="6" max="6" width="10.140625" customWidth="1"/>
  </cols>
  <sheetData>
    <row r="2" spans="2:6" ht="79.5" customHeight="1" thickBot="1" x14ac:dyDescent="0.3">
      <c r="B2" s="20" t="s">
        <v>49</v>
      </c>
      <c r="C2" s="19"/>
      <c r="D2" s="19"/>
      <c r="E2" s="19"/>
      <c r="F2" s="19"/>
    </row>
    <row r="3" spans="2:6" ht="15.75" thickBot="1" x14ac:dyDescent="0.3">
      <c r="B3" s="5"/>
      <c r="C3" s="6" t="s">
        <v>3</v>
      </c>
      <c r="D3" s="6" t="s">
        <v>0</v>
      </c>
      <c r="E3" s="6" t="s">
        <v>1</v>
      </c>
      <c r="F3" s="7" t="s">
        <v>2</v>
      </c>
    </row>
    <row r="4" spans="2:6" x14ac:dyDescent="0.25">
      <c r="B4" s="15" t="s">
        <v>4</v>
      </c>
      <c r="C4" s="16"/>
      <c r="D4" s="16"/>
      <c r="E4" s="16"/>
      <c r="F4" s="17"/>
    </row>
    <row r="5" spans="2:6" x14ac:dyDescent="0.25">
      <c r="B5" s="3">
        <v>1</v>
      </c>
      <c r="C5" s="1" t="s">
        <v>5</v>
      </c>
      <c r="D5" s="1">
        <f>(3+10+10+3)*1.2*0.5</f>
        <v>15.6</v>
      </c>
      <c r="E5" s="1"/>
      <c r="F5" s="4">
        <f>D5*E5</f>
        <v>0</v>
      </c>
    </row>
    <row r="6" spans="2:6" x14ac:dyDescent="0.25">
      <c r="B6" s="3">
        <v>2</v>
      </c>
      <c r="C6" s="1" t="s">
        <v>6</v>
      </c>
      <c r="D6" s="1">
        <v>1</v>
      </c>
      <c r="E6" s="1"/>
      <c r="F6" s="4">
        <f>D6*E6</f>
        <v>0</v>
      </c>
    </row>
    <row r="7" spans="2:6" x14ac:dyDescent="0.25">
      <c r="B7" s="3">
        <v>3</v>
      </c>
      <c r="C7" s="1" t="s">
        <v>7</v>
      </c>
      <c r="D7" s="1">
        <v>4</v>
      </c>
      <c r="E7" s="1"/>
      <c r="F7" s="4">
        <f t="shared" ref="F7:F16" si="0">D7*E7</f>
        <v>0</v>
      </c>
    </row>
    <row r="8" spans="2:6" ht="30" x14ac:dyDescent="0.25">
      <c r="B8" s="3">
        <v>4</v>
      </c>
      <c r="C8" s="2" t="s">
        <v>8</v>
      </c>
      <c r="D8" s="1">
        <v>2</v>
      </c>
      <c r="E8" s="1"/>
      <c r="F8" s="4">
        <f t="shared" si="0"/>
        <v>0</v>
      </c>
    </row>
    <row r="9" spans="2:6" x14ac:dyDescent="0.25">
      <c r="B9" s="3">
        <v>5</v>
      </c>
      <c r="C9" s="2" t="s">
        <v>11</v>
      </c>
      <c r="D9" s="1">
        <v>6</v>
      </c>
      <c r="E9" s="1"/>
      <c r="F9" s="4">
        <f t="shared" si="0"/>
        <v>0</v>
      </c>
    </row>
    <row r="10" spans="2:6" x14ac:dyDescent="0.25">
      <c r="B10" s="3">
        <v>6</v>
      </c>
      <c r="C10" s="1" t="s">
        <v>10</v>
      </c>
      <c r="D10" s="1">
        <v>2</v>
      </c>
      <c r="E10" s="1"/>
      <c r="F10" s="4">
        <f t="shared" si="0"/>
        <v>0</v>
      </c>
    </row>
    <row r="11" spans="2:6" x14ac:dyDescent="0.25">
      <c r="B11" s="3">
        <v>7</v>
      </c>
      <c r="C11" s="1" t="s">
        <v>9</v>
      </c>
      <c r="D11" s="1">
        <v>2</v>
      </c>
      <c r="E11" s="1"/>
      <c r="F11" s="1">
        <f t="shared" si="0"/>
        <v>0</v>
      </c>
    </row>
    <row r="12" spans="2:6" x14ac:dyDescent="0.25">
      <c r="B12" s="3">
        <v>8</v>
      </c>
      <c r="C12" s="1" t="s">
        <v>12</v>
      </c>
      <c r="D12" s="1">
        <v>6</v>
      </c>
      <c r="E12" s="1"/>
      <c r="F12" s="1">
        <f t="shared" si="0"/>
        <v>0</v>
      </c>
    </row>
    <row r="13" spans="2:6" x14ac:dyDescent="0.25">
      <c r="B13" s="3">
        <v>9</v>
      </c>
      <c r="C13" s="1" t="s">
        <v>13</v>
      </c>
      <c r="D13" s="1">
        <f>6+9+13+1</f>
        <v>29</v>
      </c>
      <c r="E13" s="1"/>
      <c r="F13" s="1">
        <f t="shared" si="0"/>
        <v>0</v>
      </c>
    </row>
    <row r="14" spans="2:6" x14ac:dyDescent="0.25">
      <c r="B14" s="3">
        <v>10</v>
      </c>
      <c r="C14" s="1" t="s">
        <v>14</v>
      </c>
      <c r="D14" s="1">
        <v>12</v>
      </c>
      <c r="E14" s="1"/>
      <c r="F14" s="1">
        <f t="shared" si="0"/>
        <v>0</v>
      </c>
    </row>
    <row r="15" spans="2:6" x14ac:dyDescent="0.25">
      <c r="B15" s="3">
        <v>11</v>
      </c>
      <c r="C15" s="1" t="s">
        <v>16</v>
      </c>
      <c r="D15" s="1">
        <f>0.25*3.14*2.2*2*1.3</f>
        <v>4.4902000000000006</v>
      </c>
      <c r="E15" s="1"/>
      <c r="F15" s="1">
        <f t="shared" si="0"/>
        <v>0</v>
      </c>
    </row>
    <row r="16" spans="2:6" x14ac:dyDescent="0.25">
      <c r="B16" s="3">
        <v>12</v>
      </c>
      <c r="C16" s="1" t="s">
        <v>15</v>
      </c>
      <c r="D16" s="1">
        <f xml:space="preserve"> 3.14*2*2</f>
        <v>12.56</v>
      </c>
      <c r="E16" s="1"/>
      <c r="F16" s="1">
        <f t="shared" si="0"/>
        <v>0</v>
      </c>
    </row>
    <row r="17" spans="2:6" x14ac:dyDescent="0.25">
      <c r="B17" s="1"/>
      <c r="C17" s="1"/>
      <c r="D17" s="1"/>
      <c r="E17" s="1"/>
      <c r="F17" s="1"/>
    </row>
    <row r="18" spans="2:6" x14ac:dyDescent="0.25">
      <c r="B18" s="1"/>
      <c r="C18" s="1"/>
      <c r="D18" s="1"/>
      <c r="E18" s="9" t="s">
        <v>17</v>
      </c>
      <c r="F18" s="9">
        <f>SUM(F5:F17)</f>
        <v>0</v>
      </c>
    </row>
    <row r="19" spans="2:6" x14ac:dyDescent="0.25">
      <c r="B19" s="1"/>
      <c r="C19" s="1"/>
      <c r="D19" s="1"/>
      <c r="E19" s="1"/>
      <c r="F19" s="1"/>
    </row>
    <row r="20" spans="2:6" x14ac:dyDescent="0.25">
      <c r="B20" s="18" t="s">
        <v>18</v>
      </c>
      <c r="C20" s="18"/>
      <c r="D20" s="18"/>
      <c r="E20" s="18"/>
      <c r="F20" s="18"/>
    </row>
    <row r="21" spans="2:6" x14ac:dyDescent="0.25">
      <c r="B21" s="1">
        <v>1</v>
      </c>
      <c r="C21" s="1" t="s">
        <v>20</v>
      </c>
      <c r="D21" s="1">
        <f>3.14*0.75*0.75*3*3*1.35</f>
        <v>21.459937500000002</v>
      </c>
      <c r="E21" s="1"/>
      <c r="F21" s="1">
        <f>D21*E21</f>
        <v>0</v>
      </c>
    </row>
    <row r="22" spans="2:6" x14ac:dyDescent="0.25">
      <c r="B22" s="1">
        <v>2</v>
      </c>
      <c r="C22" s="1" t="s">
        <v>19</v>
      </c>
      <c r="D22" s="1">
        <v>3</v>
      </c>
      <c r="E22" s="1"/>
      <c r="F22" s="1">
        <f t="shared" ref="F22:F35" si="1">D22*E22</f>
        <v>0</v>
      </c>
    </row>
    <row r="23" spans="2:6" x14ac:dyDescent="0.25">
      <c r="B23" s="1">
        <v>3</v>
      </c>
      <c r="C23" s="1" t="s">
        <v>21</v>
      </c>
      <c r="D23" s="1">
        <v>9</v>
      </c>
      <c r="E23" s="1"/>
      <c r="F23" s="1">
        <f t="shared" si="1"/>
        <v>0</v>
      </c>
    </row>
    <row r="24" spans="2:6" x14ac:dyDescent="0.25">
      <c r="B24" s="1">
        <v>4</v>
      </c>
      <c r="C24" s="1" t="s">
        <v>22</v>
      </c>
      <c r="D24" s="1">
        <v>3</v>
      </c>
      <c r="E24" s="1"/>
      <c r="F24" s="1">
        <f t="shared" si="1"/>
        <v>0</v>
      </c>
    </row>
    <row r="25" spans="2:6" x14ac:dyDescent="0.25">
      <c r="B25" s="1">
        <v>5</v>
      </c>
      <c r="C25" s="1" t="s">
        <v>23</v>
      </c>
      <c r="D25" s="1">
        <v>3</v>
      </c>
      <c r="E25" s="1"/>
      <c r="F25" s="1">
        <f t="shared" si="1"/>
        <v>0</v>
      </c>
    </row>
    <row r="26" spans="2:6" ht="30" x14ac:dyDescent="0.25">
      <c r="B26" s="1">
        <v>6</v>
      </c>
      <c r="C26" s="2" t="s">
        <v>24</v>
      </c>
      <c r="D26" s="1">
        <f>(5+5+5+4)*1.5*0.6</f>
        <v>17.099999999999998</v>
      </c>
      <c r="E26" s="1"/>
      <c r="F26" s="1">
        <f t="shared" si="1"/>
        <v>0</v>
      </c>
    </row>
    <row r="27" spans="2:6" x14ac:dyDescent="0.25">
      <c r="B27" s="1">
        <v>7</v>
      </c>
      <c r="C27" s="1" t="s">
        <v>25</v>
      </c>
      <c r="D27" s="1">
        <v>23</v>
      </c>
      <c r="E27" s="1"/>
      <c r="F27" s="1">
        <f t="shared" si="1"/>
        <v>0</v>
      </c>
    </row>
    <row r="28" spans="2:6" x14ac:dyDescent="0.25">
      <c r="B28" s="1">
        <v>8</v>
      </c>
      <c r="C28" s="1" t="s">
        <v>29</v>
      </c>
      <c r="D28" s="1">
        <v>14</v>
      </c>
      <c r="E28" s="1"/>
      <c r="F28" s="1">
        <f t="shared" si="1"/>
        <v>0</v>
      </c>
    </row>
    <row r="29" spans="2:6" x14ac:dyDescent="0.25">
      <c r="B29" s="1">
        <v>9</v>
      </c>
      <c r="C29" s="1" t="s">
        <v>28</v>
      </c>
      <c r="D29" s="1">
        <v>7</v>
      </c>
      <c r="E29" s="1"/>
      <c r="F29" s="1">
        <f t="shared" si="1"/>
        <v>0</v>
      </c>
    </row>
    <row r="30" spans="2:6" x14ac:dyDescent="0.25">
      <c r="B30" s="1">
        <v>10</v>
      </c>
      <c r="C30" s="1" t="s">
        <v>26</v>
      </c>
      <c r="D30" s="1">
        <v>7</v>
      </c>
      <c r="E30" s="1"/>
      <c r="F30" s="1">
        <f t="shared" si="1"/>
        <v>0</v>
      </c>
    </row>
    <row r="31" spans="2:6" ht="30" x14ac:dyDescent="0.25">
      <c r="B31" s="1">
        <v>11</v>
      </c>
      <c r="C31" s="2" t="s">
        <v>27</v>
      </c>
      <c r="D31" s="1">
        <v>3</v>
      </c>
      <c r="E31" s="1"/>
      <c r="F31" s="1">
        <f t="shared" si="1"/>
        <v>0</v>
      </c>
    </row>
    <row r="32" spans="2:6" x14ac:dyDescent="0.25">
      <c r="B32" s="1">
        <v>12</v>
      </c>
      <c r="C32" s="1" t="s">
        <v>30</v>
      </c>
      <c r="D32" s="1">
        <f>3.14*1.5*2.7*3</f>
        <v>38.151000000000003</v>
      </c>
      <c r="E32" s="1"/>
      <c r="F32" s="1">
        <f t="shared" si="1"/>
        <v>0</v>
      </c>
    </row>
    <row r="33" spans="2:6" x14ac:dyDescent="0.25">
      <c r="B33" s="1">
        <v>13</v>
      </c>
      <c r="C33" s="1" t="s">
        <v>31</v>
      </c>
      <c r="D33" s="1">
        <v>17</v>
      </c>
      <c r="E33" s="1"/>
      <c r="F33" s="1">
        <f t="shared" si="1"/>
        <v>0</v>
      </c>
    </row>
    <row r="34" spans="2:6" x14ac:dyDescent="0.25">
      <c r="B34" s="1">
        <v>14</v>
      </c>
      <c r="C34" s="10" t="s">
        <v>32</v>
      </c>
      <c r="D34" s="10">
        <v>5</v>
      </c>
      <c r="E34" s="11"/>
      <c r="F34" s="1">
        <f t="shared" si="1"/>
        <v>0</v>
      </c>
    </row>
    <row r="35" spans="2:6" x14ac:dyDescent="0.25">
      <c r="B35" s="1"/>
      <c r="C35" s="1"/>
      <c r="D35" s="10"/>
      <c r="E35" s="1"/>
      <c r="F35" s="1">
        <f t="shared" si="1"/>
        <v>0</v>
      </c>
    </row>
    <row r="36" spans="2:6" x14ac:dyDescent="0.25">
      <c r="E36" s="8" t="s">
        <v>2</v>
      </c>
      <c r="F36" s="12">
        <f>SUM(F21:F35)</f>
        <v>0</v>
      </c>
    </row>
    <row r="37" spans="2:6" x14ac:dyDescent="0.25">
      <c r="B37" s="18" t="s">
        <v>33</v>
      </c>
      <c r="C37" s="18"/>
      <c r="D37" s="18"/>
      <c r="E37" s="18"/>
      <c r="F37" s="18"/>
    </row>
    <row r="38" spans="2:6" x14ac:dyDescent="0.25">
      <c r="B38" s="1">
        <v>1</v>
      </c>
      <c r="C38" s="1" t="s">
        <v>34</v>
      </c>
      <c r="D38" s="1">
        <v>1</v>
      </c>
      <c r="E38" s="1"/>
      <c r="F38" s="1">
        <f>D38*E38</f>
        <v>0</v>
      </c>
    </row>
    <row r="39" spans="2:6" x14ac:dyDescent="0.25">
      <c r="B39" s="1">
        <v>2</v>
      </c>
      <c r="C39" s="1" t="s">
        <v>36</v>
      </c>
      <c r="D39" s="1">
        <v>1</v>
      </c>
      <c r="E39" s="1"/>
      <c r="F39" s="1">
        <f t="shared" ref="F39:F44" si="2">D39*E39</f>
        <v>0</v>
      </c>
    </row>
    <row r="40" spans="2:6" x14ac:dyDescent="0.25">
      <c r="B40" s="1">
        <v>3</v>
      </c>
      <c r="C40" s="1" t="s">
        <v>35</v>
      </c>
      <c r="D40" s="1">
        <v>1</v>
      </c>
      <c r="E40" s="1"/>
      <c r="F40" s="1">
        <f t="shared" si="2"/>
        <v>0</v>
      </c>
    </row>
    <row r="41" spans="2:6" x14ac:dyDescent="0.25">
      <c r="B41" s="1">
        <v>4</v>
      </c>
      <c r="C41" s="1" t="s">
        <v>37</v>
      </c>
      <c r="D41" s="1">
        <f>8*0.6*1.5</f>
        <v>7.1999999999999993</v>
      </c>
      <c r="E41" s="1"/>
      <c r="F41" s="1">
        <f t="shared" si="2"/>
        <v>0</v>
      </c>
    </row>
    <row r="42" spans="2:6" x14ac:dyDescent="0.25">
      <c r="B42" s="1">
        <v>5</v>
      </c>
      <c r="C42" s="1" t="s">
        <v>38</v>
      </c>
      <c r="D42" s="1">
        <v>6</v>
      </c>
      <c r="E42" s="1"/>
      <c r="F42" s="1">
        <f t="shared" si="2"/>
        <v>0</v>
      </c>
    </row>
    <row r="43" spans="2:6" x14ac:dyDescent="0.25">
      <c r="B43" s="1">
        <v>6</v>
      </c>
      <c r="C43" s="1" t="s">
        <v>39</v>
      </c>
      <c r="D43" s="1">
        <v>10</v>
      </c>
      <c r="E43" s="1"/>
      <c r="F43" s="1">
        <f t="shared" si="2"/>
        <v>0</v>
      </c>
    </row>
    <row r="44" spans="2:6" ht="30" x14ac:dyDescent="0.25">
      <c r="B44" s="1">
        <v>7</v>
      </c>
      <c r="C44" s="2" t="s">
        <v>40</v>
      </c>
      <c r="D44" s="1">
        <v>1</v>
      </c>
      <c r="E44" s="1"/>
      <c r="F44" s="1">
        <f t="shared" si="2"/>
        <v>0</v>
      </c>
    </row>
    <row r="45" spans="2:6" x14ac:dyDescent="0.25">
      <c r="E45" s="8" t="s">
        <v>2</v>
      </c>
      <c r="F45" s="12">
        <f>SUM(F38:F44)</f>
        <v>0</v>
      </c>
    </row>
    <row r="46" spans="2:6" x14ac:dyDescent="0.25">
      <c r="B46" s="18" t="s">
        <v>41</v>
      </c>
      <c r="C46" s="18"/>
      <c r="D46" s="18"/>
      <c r="E46" s="18"/>
      <c r="F46" s="18"/>
    </row>
    <row r="47" spans="2:6" x14ac:dyDescent="0.25">
      <c r="B47" s="1">
        <v>1</v>
      </c>
      <c r="C47" s="1" t="s">
        <v>43</v>
      </c>
      <c r="D47" s="1">
        <v>90</v>
      </c>
      <c r="E47" s="1"/>
      <c r="F47" s="1">
        <f>D47*E47</f>
        <v>0</v>
      </c>
    </row>
    <row r="48" spans="2:6" x14ac:dyDescent="0.25">
      <c r="B48" s="1">
        <v>2</v>
      </c>
      <c r="C48" s="1" t="s">
        <v>48</v>
      </c>
      <c r="D48" s="1">
        <v>4</v>
      </c>
      <c r="E48" s="1"/>
      <c r="F48" s="1">
        <f>D48*E48</f>
        <v>0</v>
      </c>
    </row>
    <row r="49" spans="2:6" x14ac:dyDescent="0.25">
      <c r="B49" s="1">
        <v>3</v>
      </c>
      <c r="C49" s="1" t="s">
        <v>42</v>
      </c>
      <c r="D49" s="1">
        <v>10</v>
      </c>
      <c r="E49" s="1"/>
      <c r="F49" s="1">
        <f>D49*E49</f>
        <v>0</v>
      </c>
    </row>
    <row r="50" spans="2:6" x14ac:dyDescent="0.25">
      <c r="E50" s="8" t="s">
        <v>2</v>
      </c>
      <c r="F50" s="8">
        <f>F47+F49+F48</f>
        <v>0</v>
      </c>
    </row>
    <row r="51" spans="2:6" x14ac:dyDescent="0.25">
      <c r="B51" s="18" t="s">
        <v>44</v>
      </c>
      <c r="C51" s="18"/>
      <c r="D51" s="18"/>
      <c r="E51" s="18"/>
      <c r="F51" s="18"/>
    </row>
    <row r="52" spans="2:6" ht="30" x14ac:dyDescent="0.25">
      <c r="B52" s="1">
        <v>1</v>
      </c>
      <c r="C52" s="2" t="s">
        <v>45</v>
      </c>
      <c r="D52" s="1">
        <v>35</v>
      </c>
      <c r="E52" s="1"/>
      <c r="F52" s="1">
        <f>D52*E52</f>
        <v>0</v>
      </c>
    </row>
    <row r="53" spans="2:6" x14ac:dyDescent="0.25">
      <c r="B53" s="1">
        <v>2</v>
      </c>
      <c r="C53" s="1" t="s">
        <v>46</v>
      </c>
      <c r="D53" s="1">
        <f>150*0.12+3.8*1.6*0.13*3+30*0.03</f>
        <v>21.2712</v>
      </c>
      <c r="E53" s="1"/>
      <c r="F53" s="1">
        <f>D53*E53</f>
        <v>0</v>
      </c>
    </row>
    <row r="54" spans="2:6" x14ac:dyDescent="0.25">
      <c r="E54" s="8" t="s">
        <v>2</v>
      </c>
      <c r="F54" s="8">
        <f>F52+F53</f>
        <v>0</v>
      </c>
    </row>
    <row r="57" spans="2:6" x14ac:dyDescent="0.25">
      <c r="C57" s="14" t="s">
        <v>47</v>
      </c>
      <c r="D57" s="14"/>
      <c r="E57" s="14"/>
      <c r="F57" s="13">
        <f>F54+F50+F45+F36+F18</f>
        <v>0</v>
      </c>
    </row>
  </sheetData>
  <mergeCells count="7">
    <mergeCell ref="C57:E57"/>
    <mergeCell ref="B4:F4"/>
    <mergeCell ref="B20:F20"/>
    <mergeCell ref="B37:F37"/>
    <mergeCell ref="B2:F2"/>
    <mergeCell ref="B46:F46"/>
    <mergeCell ref="B51:F51"/>
  </mergeCells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2015-09-18T12:00:21Z</dcterms:modified>
</cp:coreProperties>
</file>