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" yWindow="690" windowWidth="9480" windowHeight="7455" tabRatio="832"/>
  </bookViews>
  <sheets>
    <sheet name="volumes" sheetId="2" r:id="rId1"/>
  </sheets>
  <calcPr calcId="145621"/>
</workbook>
</file>

<file path=xl/calcChain.xml><?xml version="1.0" encoding="utf-8"?>
<calcChain xmlns="http://schemas.openxmlformats.org/spreadsheetml/2006/main">
  <c r="G177" i="2" l="1"/>
  <c r="G175" i="2"/>
  <c r="G174" i="2"/>
  <c r="H153" i="2"/>
  <c r="H152" i="2"/>
  <c r="H147" i="2"/>
  <c r="H144" i="2"/>
  <c r="H139" i="2"/>
  <c r="H128" i="2"/>
  <c r="H124" i="2"/>
  <c r="H122" i="2"/>
  <c r="H121" i="2"/>
  <c r="H120" i="2"/>
  <c r="H118" i="2"/>
  <c r="H115" i="2"/>
  <c r="H102" i="2"/>
  <c r="H97" i="2"/>
  <c r="H95" i="2"/>
  <c r="H94" i="2"/>
  <c r="H93" i="2"/>
  <c r="H91" i="2"/>
  <c r="H88" i="2"/>
  <c r="H85" i="2"/>
  <c r="H78" i="2"/>
  <c r="H74" i="2"/>
  <c r="H72" i="2"/>
  <c r="H71" i="2"/>
  <c r="H70" i="2"/>
  <c r="H67" i="2"/>
  <c r="H65" i="2"/>
  <c r="H62" i="2"/>
  <c r="H55" i="2"/>
  <c r="H53" i="2"/>
  <c r="H52" i="2"/>
  <c r="H51" i="2"/>
  <c r="H50" i="2"/>
  <c r="H47" i="2"/>
  <c r="H45" i="2"/>
  <c r="H42" i="2"/>
</calcChain>
</file>

<file path=xl/sharedStrings.xml><?xml version="1.0" encoding="utf-8"?>
<sst xmlns="http://schemas.openxmlformats.org/spreadsheetml/2006/main" count="296" uniqueCount="102">
  <si>
    <t>№</t>
  </si>
  <si>
    <t>Наименование</t>
  </si>
  <si>
    <t>Ед.</t>
  </si>
  <si>
    <t>Кол.</t>
  </si>
  <si>
    <t>Цена за ед.</t>
  </si>
  <si>
    <t xml:space="preserve">Цена </t>
  </si>
  <si>
    <t>1.1.</t>
  </si>
  <si>
    <t>м/п</t>
  </si>
  <si>
    <t>2.1.</t>
  </si>
  <si>
    <t>3.1.</t>
  </si>
  <si>
    <t>3.2.</t>
  </si>
  <si>
    <t>шт</t>
  </si>
  <si>
    <t>Дополнительные работы</t>
  </si>
  <si>
    <t>4.1.</t>
  </si>
  <si>
    <t>4.2.</t>
  </si>
  <si>
    <t>4.3.</t>
  </si>
  <si>
    <t>3.3.</t>
  </si>
  <si>
    <t>кухня</t>
  </si>
  <si>
    <t>точка</t>
  </si>
  <si>
    <t>по факту</t>
  </si>
  <si>
    <t>установка умывальник</t>
  </si>
  <si>
    <t>установка стиралка</t>
  </si>
  <si>
    <t>монтаж кабеля</t>
  </si>
  <si>
    <t>штроба по кирпичу под трубы</t>
  </si>
  <si>
    <t>Потолок</t>
  </si>
  <si>
    <t>м2</t>
  </si>
  <si>
    <t>покраска потолка</t>
  </si>
  <si>
    <t>Стены</t>
  </si>
  <si>
    <t>Полы</t>
  </si>
  <si>
    <t>грунтовка  1 раз</t>
  </si>
  <si>
    <t>укладка плитки</t>
  </si>
  <si>
    <t>укладка теплый пол.(электро)</t>
  </si>
  <si>
    <t>монтаж плинтуса пластик</t>
  </si>
  <si>
    <t>монтаж перфуголка</t>
  </si>
  <si>
    <t>грунтовка  2 раза</t>
  </si>
  <si>
    <t>фриз+декор+сверление отв. в доп.раб</t>
  </si>
  <si>
    <t>стяжка пол</t>
  </si>
  <si>
    <t xml:space="preserve">укладка трубы </t>
  </si>
  <si>
    <t>грунтовка потолка 2 раза</t>
  </si>
  <si>
    <t>шпаклевка потолка под покраску</t>
  </si>
  <si>
    <t>поклейка багета+покраска</t>
  </si>
  <si>
    <t xml:space="preserve">изготовление откосы окна </t>
  </si>
  <si>
    <t>штроба кирпич</t>
  </si>
  <si>
    <t>компл.</t>
  </si>
  <si>
    <t>штроба по бетону под трубы</t>
  </si>
  <si>
    <t>штроба бетон</t>
  </si>
  <si>
    <t>вывоз мусора</t>
  </si>
  <si>
    <t>укладка плитки раб.зона</t>
  </si>
  <si>
    <t>демонтаж обоев</t>
  </si>
  <si>
    <t>демонтаж побелка</t>
  </si>
  <si>
    <t>демонтаж линолиум+плинтус</t>
  </si>
  <si>
    <t>откосы окно</t>
  </si>
  <si>
    <t>откос арка</t>
  </si>
  <si>
    <t>замена батареи</t>
  </si>
  <si>
    <t>вывод точки ( мойка)</t>
  </si>
  <si>
    <t>шпаклевка стен под покраску(шпакл.)+ по  стеклохолсту</t>
  </si>
  <si>
    <t>покраска</t>
  </si>
  <si>
    <t>поклейка стеклохолст</t>
  </si>
  <si>
    <t>комната 1 возле кухни</t>
  </si>
  <si>
    <t>укладка ламинат</t>
  </si>
  <si>
    <t>откос окно</t>
  </si>
  <si>
    <t xml:space="preserve">точка выключатель(роз) с нуля </t>
  </si>
  <si>
    <t>монтаж люстра</t>
  </si>
  <si>
    <t>комната 1</t>
  </si>
  <si>
    <t>монтаж дверей</t>
  </si>
  <si>
    <t>коридор</t>
  </si>
  <si>
    <t>комната 2</t>
  </si>
  <si>
    <t>санузел</t>
  </si>
  <si>
    <t>подготовка поверхности демонтаж краски+плитка В</t>
  </si>
  <si>
    <t>штукатурка стен (кирпич), если кривые</t>
  </si>
  <si>
    <t>установка полотенцесушитель</t>
  </si>
  <si>
    <t xml:space="preserve">установка распр.коробок+ расключение </t>
  </si>
  <si>
    <t>демонтаж плитки</t>
  </si>
  <si>
    <t>отключение газ плиты.кухня</t>
  </si>
  <si>
    <t>демонтаж дверей.комнаты</t>
  </si>
  <si>
    <t>демонтаж унитаз</t>
  </si>
  <si>
    <t xml:space="preserve">вывод точки(ванная, унитаз, умывальник, стиралка, полотенцесушитель, бойлер, счетчики) </t>
  </si>
  <si>
    <t>вырезка ниши под силовой+слаботочку</t>
  </si>
  <si>
    <t xml:space="preserve">разгрузка+подьем материала. </t>
  </si>
  <si>
    <t>час/чел</t>
  </si>
  <si>
    <t>укладка плитки мозайка в+т+ подштукатуривание</t>
  </si>
  <si>
    <t>монтаж вытяжки</t>
  </si>
  <si>
    <t>монтаж решеток вент.</t>
  </si>
  <si>
    <t>монтаж точечного счетильника</t>
  </si>
  <si>
    <t>расключение входного считка+ монтаж в нишу( 9автоматов подключение)</t>
  </si>
  <si>
    <t>шпаклевка ригеля+перфуголок+покраска</t>
  </si>
  <si>
    <t>установка душевая</t>
  </si>
  <si>
    <t>установка унитаз консоль (под ключ)</t>
  </si>
  <si>
    <t>установка счетчиков( демонтаж+монтаж)</t>
  </si>
  <si>
    <t>переделка стояков+ канализация</t>
  </si>
  <si>
    <t>зашивка стояка г/к (фальшстена)</t>
  </si>
  <si>
    <t>демонтаж стена (кухня-комната)</t>
  </si>
  <si>
    <t>демонтаж стена (санузел)</t>
  </si>
  <si>
    <t>демонтаж полок.коридорчик</t>
  </si>
  <si>
    <t>заделка окна ( санузел-кухня)</t>
  </si>
  <si>
    <t>усиление(армировка) стена кухня-санузел</t>
  </si>
  <si>
    <t>шпаклевка стен под обои</t>
  </si>
  <si>
    <t>санузел+туалет(обьединение)</t>
  </si>
  <si>
    <t>зашивка дверного проема+ стена из г/к+вата</t>
  </si>
  <si>
    <t>грунтовка 2 раз</t>
  </si>
  <si>
    <t xml:space="preserve">укладка плитки </t>
  </si>
  <si>
    <t>укладка плитки короб(стояк)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</si>
</sst>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Fill="1" applyBorder="1"/>
    <xf numFmtId="0" fontId="2" fillId="0" borderId="2" xfId="0" applyFont="1" applyFill="1" applyBorder="1"/>
    <xf numFmtId="0" fontId="4" fillId="0" borderId="4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/>
    <xf numFmtId="0" fontId="4" fillId="0" borderId="4" xfId="0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/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2" fillId="0" borderId="4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6" xfId="0" applyFont="1" applyFill="1" applyBorder="1"/>
    <xf numFmtId="0" fontId="0" fillId="0" borderId="3" xfId="0" applyFill="1" applyBorder="1"/>
    <xf numFmtId="0" fontId="0" fillId="0" borderId="4" xfId="0" applyFill="1" applyBorder="1"/>
    <xf numFmtId="2" fontId="4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4" xfId="0" applyFont="1" applyFill="1" applyBorder="1"/>
    <xf numFmtId="0" fontId="1" fillId="2" borderId="2" xfId="0" applyFont="1" applyFill="1" applyBorder="1" applyAlignment="1">
      <alignment horizontal="center" vertical="center"/>
    </xf>
    <xf numFmtId="4" fontId="2" fillId="0" borderId="2" xfId="0" applyNumberFormat="1" applyFont="1" applyBorder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3" borderId="2" xfId="0" applyNumberFormat="1" applyFont="1" applyFill="1" applyBorder="1"/>
    <xf numFmtId="4" fontId="0" fillId="4" borderId="2" xfId="0" applyNumberFormat="1" applyFill="1" applyBorder="1"/>
    <xf numFmtId="0" fontId="0" fillId="0" borderId="0" xfId="0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Fill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0" fillId="5" borderId="0" xfId="0" applyNumberForma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3"/>
  <sheetViews>
    <sheetView tabSelected="1" topLeftCell="A130" zoomScale="85" zoomScaleNormal="85" workbookViewId="0">
      <selection activeCell="K166" sqref="K166"/>
    </sheetView>
  </sheetViews>
  <sheetFormatPr defaultRowHeight="15" x14ac:dyDescent="0.25"/>
  <cols>
    <col min="1" max="1" width="3.7109375" customWidth="1"/>
    <col min="2" max="2" width="10.7109375" customWidth="1"/>
    <col min="10" max="10" width="6.5703125" customWidth="1"/>
    <col min="16" max="16" width="10.5703125" bestFit="1" customWidth="1"/>
    <col min="17" max="18" width="10.28515625" bestFit="1" customWidth="1"/>
    <col min="19" max="19" width="5.140625" customWidth="1"/>
    <col min="20" max="20" width="10.28515625" customWidth="1"/>
    <col min="21" max="21" width="7.140625" customWidth="1"/>
  </cols>
  <sheetData>
    <row r="1" spans="1:24" x14ac:dyDescent="0.25">
      <c r="A1" s="37" t="s">
        <v>0</v>
      </c>
      <c r="B1" s="43" t="s">
        <v>1</v>
      </c>
      <c r="C1" s="44"/>
      <c r="D1" s="44"/>
      <c r="E1" s="45"/>
      <c r="F1" s="45"/>
      <c r="G1" s="37" t="s">
        <v>2</v>
      </c>
      <c r="H1" s="37" t="s">
        <v>3</v>
      </c>
      <c r="I1" s="1" t="s">
        <v>4</v>
      </c>
      <c r="J1" s="46" t="s">
        <v>5</v>
      </c>
      <c r="K1" s="49"/>
      <c r="L1" s="55"/>
      <c r="M1" s="55"/>
      <c r="N1" s="55"/>
      <c r="O1" s="36"/>
      <c r="P1" s="27"/>
      <c r="Q1" s="27"/>
      <c r="R1" s="27"/>
      <c r="S1" s="26"/>
      <c r="T1" s="27"/>
      <c r="U1" s="26"/>
      <c r="V1" s="26"/>
      <c r="W1" s="26"/>
      <c r="X1" s="26"/>
    </row>
    <row r="2" spans="1:24" x14ac:dyDescent="0.25">
      <c r="A2" s="25"/>
      <c r="B2" s="2" t="s">
        <v>67</v>
      </c>
      <c r="C2" s="2"/>
      <c r="D2" s="3"/>
      <c r="E2" s="3"/>
      <c r="F2" s="4"/>
      <c r="G2" s="4"/>
      <c r="H2" s="5"/>
      <c r="I2" s="6"/>
      <c r="J2" s="7"/>
      <c r="K2" s="50"/>
      <c r="L2" s="56"/>
      <c r="M2" s="57"/>
      <c r="N2" s="58"/>
      <c r="O2" s="36"/>
      <c r="P2" s="26"/>
      <c r="Q2" s="26"/>
      <c r="R2" s="26"/>
      <c r="S2" s="26"/>
      <c r="T2" s="26"/>
      <c r="U2" s="26"/>
      <c r="V2" s="26"/>
      <c r="W2" s="26"/>
      <c r="X2" s="26"/>
    </row>
    <row r="3" spans="1:24" x14ac:dyDescent="0.25">
      <c r="A3" s="9"/>
      <c r="B3" s="10" t="s">
        <v>6</v>
      </c>
      <c r="C3" s="10" t="s">
        <v>76</v>
      </c>
      <c r="D3" s="21"/>
      <c r="E3" s="21"/>
      <c r="F3" s="29"/>
      <c r="G3" s="24" t="s">
        <v>18</v>
      </c>
      <c r="H3" s="40">
        <v>1</v>
      </c>
      <c r="I3" s="19"/>
      <c r="J3" s="12"/>
      <c r="K3" s="51"/>
      <c r="L3" s="56"/>
      <c r="M3" s="59"/>
      <c r="N3" s="60"/>
      <c r="O3" s="36"/>
      <c r="P3" s="26"/>
      <c r="Q3" s="26"/>
      <c r="R3" s="26"/>
      <c r="S3" s="26"/>
      <c r="T3" s="26"/>
      <c r="U3" s="26"/>
      <c r="V3" s="26"/>
      <c r="W3" s="26"/>
      <c r="X3" s="26"/>
    </row>
    <row r="4" spans="1:24" x14ac:dyDescent="0.25">
      <c r="A4" s="9"/>
      <c r="B4" s="10"/>
      <c r="C4" s="10" t="s">
        <v>86</v>
      </c>
      <c r="D4" s="21"/>
      <c r="E4" s="21"/>
      <c r="F4" s="29"/>
      <c r="G4" s="24" t="s">
        <v>18</v>
      </c>
      <c r="H4" s="40">
        <v>1</v>
      </c>
      <c r="I4" s="19"/>
      <c r="J4" s="12"/>
      <c r="K4" s="51"/>
      <c r="L4" s="56"/>
      <c r="M4" s="59"/>
      <c r="N4" s="60"/>
      <c r="O4" s="36"/>
      <c r="P4" s="26"/>
      <c r="Q4" s="26"/>
      <c r="R4" s="26"/>
      <c r="S4" s="26"/>
      <c r="T4" s="26"/>
      <c r="U4" s="26"/>
      <c r="V4" s="26"/>
      <c r="W4" s="26"/>
      <c r="X4" s="26"/>
    </row>
    <row r="5" spans="1:24" x14ac:dyDescent="0.25">
      <c r="A5" s="9"/>
      <c r="B5" s="10"/>
      <c r="C5" s="10" t="s">
        <v>87</v>
      </c>
      <c r="D5" s="21"/>
      <c r="E5" s="21"/>
      <c r="F5" s="29"/>
      <c r="G5" s="24" t="s">
        <v>18</v>
      </c>
      <c r="H5" s="40">
        <v>1</v>
      </c>
      <c r="I5" s="19"/>
      <c r="J5" s="12"/>
      <c r="K5" s="51"/>
      <c r="L5" s="56"/>
      <c r="M5" s="59"/>
      <c r="N5" s="60"/>
      <c r="O5" s="36"/>
      <c r="P5" s="26"/>
      <c r="Q5" s="26"/>
      <c r="R5" s="26"/>
      <c r="S5" s="26"/>
      <c r="T5" s="26"/>
      <c r="U5" s="26"/>
      <c r="V5" s="26"/>
      <c r="W5" s="26"/>
      <c r="X5" s="26"/>
    </row>
    <row r="6" spans="1:24" x14ac:dyDescent="0.25">
      <c r="A6" s="9"/>
      <c r="B6" s="10"/>
      <c r="C6" s="10" t="s">
        <v>20</v>
      </c>
      <c r="D6" s="21"/>
      <c r="E6" s="21"/>
      <c r="F6" s="29"/>
      <c r="G6" s="24" t="s">
        <v>18</v>
      </c>
      <c r="H6" s="40">
        <v>1</v>
      </c>
      <c r="I6" s="19"/>
      <c r="J6" s="12"/>
      <c r="K6" s="51"/>
      <c r="L6" s="56"/>
      <c r="M6" s="59"/>
      <c r="N6" s="60"/>
      <c r="O6" s="36"/>
      <c r="P6" s="26"/>
      <c r="Q6" s="26"/>
      <c r="R6" s="26"/>
      <c r="S6" s="26"/>
      <c r="T6" s="26"/>
      <c r="U6" s="26"/>
      <c r="V6" s="26"/>
      <c r="W6" s="26"/>
      <c r="X6" s="26"/>
    </row>
    <row r="7" spans="1:24" x14ac:dyDescent="0.25">
      <c r="A7" s="9"/>
      <c r="B7" s="10"/>
      <c r="C7" s="10" t="s">
        <v>70</v>
      </c>
      <c r="D7" s="21"/>
      <c r="E7" s="21"/>
      <c r="F7" s="29"/>
      <c r="G7" s="24" t="s">
        <v>18</v>
      </c>
      <c r="H7" s="40">
        <v>1</v>
      </c>
      <c r="I7" s="19"/>
      <c r="J7" s="12"/>
      <c r="K7" s="51"/>
      <c r="L7" s="56"/>
      <c r="M7" s="59"/>
      <c r="N7" s="60"/>
      <c r="O7" s="3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9"/>
      <c r="B8" s="10"/>
      <c r="C8" s="10" t="s">
        <v>21</v>
      </c>
      <c r="D8" s="21"/>
      <c r="E8" s="21"/>
      <c r="F8" s="29"/>
      <c r="G8" s="24" t="s">
        <v>18</v>
      </c>
      <c r="H8" s="40">
        <v>1</v>
      </c>
      <c r="I8" s="19"/>
      <c r="J8" s="12"/>
      <c r="K8" s="51"/>
      <c r="L8" s="56"/>
      <c r="M8" s="59"/>
      <c r="N8" s="60"/>
      <c r="O8" s="36"/>
      <c r="P8" s="26"/>
      <c r="Q8" s="26"/>
      <c r="R8" s="26"/>
      <c r="S8" s="26"/>
      <c r="T8" s="26"/>
      <c r="U8" s="26"/>
      <c r="V8" s="26"/>
      <c r="W8" s="26"/>
      <c r="X8" s="26"/>
    </row>
    <row r="9" spans="1:24" x14ac:dyDescent="0.25">
      <c r="A9" s="9"/>
      <c r="B9" s="10"/>
      <c r="C9" s="10" t="s">
        <v>88</v>
      </c>
      <c r="D9" s="21"/>
      <c r="E9" s="21"/>
      <c r="F9" s="29"/>
      <c r="G9" s="24" t="s">
        <v>11</v>
      </c>
      <c r="H9" s="40">
        <v>2</v>
      </c>
      <c r="I9" s="20"/>
      <c r="J9" s="12"/>
      <c r="K9" s="51"/>
      <c r="L9" s="56"/>
      <c r="M9" s="59"/>
      <c r="N9" s="60"/>
      <c r="O9" s="36"/>
      <c r="P9" s="26"/>
      <c r="Q9" s="26"/>
      <c r="R9" s="26"/>
      <c r="S9" s="26"/>
      <c r="T9" s="26"/>
      <c r="U9" s="26"/>
      <c r="V9" s="26"/>
      <c r="W9" s="26"/>
      <c r="X9" s="26"/>
    </row>
    <row r="10" spans="1:24" x14ac:dyDescent="0.25">
      <c r="A10" s="9"/>
      <c r="B10" s="10"/>
      <c r="C10" s="10"/>
      <c r="D10" s="21"/>
      <c r="E10" s="21"/>
      <c r="F10" s="29"/>
      <c r="G10" s="29"/>
      <c r="H10" s="8"/>
      <c r="I10" s="8"/>
      <c r="J10" s="7"/>
      <c r="K10" s="52"/>
      <c r="L10" s="56"/>
      <c r="M10" s="59"/>
      <c r="N10" s="59"/>
      <c r="O10" s="36"/>
      <c r="P10" s="26"/>
      <c r="Q10" s="26"/>
      <c r="R10" s="26"/>
      <c r="S10" s="26"/>
      <c r="T10" s="26"/>
      <c r="U10" s="26"/>
      <c r="V10" s="26"/>
      <c r="W10" s="26"/>
      <c r="X10" s="26"/>
    </row>
    <row r="11" spans="1:24" x14ac:dyDescent="0.25">
      <c r="A11" s="9"/>
      <c r="B11" s="10" t="s">
        <v>63</v>
      </c>
      <c r="C11" s="10"/>
      <c r="D11" s="21"/>
      <c r="E11" s="22"/>
      <c r="F11" s="23"/>
      <c r="G11" s="38"/>
      <c r="H11" s="30"/>
      <c r="I11" s="19"/>
      <c r="J11" s="15"/>
      <c r="K11" s="50"/>
      <c r="L11" s="56"/>
      <c r="M11" s="59"/>
      <c r="N11" s="59"/>
      <c r="O11" s="36"/>
      <c r="P11" s="26"/>
      <c r="Q11" s="26"/>
      <c r="R11" s="26"/>
      <c r="S11" s="26"/>
      <c r="T11" s="26"/>
      <c r="U11" s="26"/>
      <c r="V11" s="26"/>
      <c r="W11" s="26"/>
      <c r="X11" s="26"/>
    </row>
    <row r="12" spans="1:24" x14ac:dyDescent="0.25">
      <c r="A12" s="9"/>
      <c r="B12" s="10" t="s">
        <v>8</v>
      </c>
      <c r="C12" s="10" t="s">
        <v>53</v>
      </c>
      <c r="D12" s="21"/>
      <c r="E12" s="22"/>
      <c r="F12" s="23"/>
      <c r="G12" s="24" t="s">
        <v>18</v>
      </c>
      <c r="H12" s="40">
        <v>1</v>
      </c>
      <c r="I12" s="19"/>
      <c r="J12" s="12"/>
      <c r="K12" s="51"/>
      <c r="L12" s="56"/>
      <c r="M12" s="59"/>
      <c r="N12" s="61"/>
      <c r="O12" s="36"/>
      <c r="P12" s="26"/>
      <c r="Q12" s="26"/>
      <c r="R12" s="26"/>
      <c r="S12" s="26"/>
      <c r="T12" s="26"/>
      <c r="U12" s="26"/>
      <c r="V12" s="26"/>
      <c r="W12" s="26"/>
      <c r="X12" s="26"/>
    </row>
    <row r="13" spans="1:24" x14ac:dyDescent="0.25">
      <c r="A13" s="9"/>
      <c r="B13" s="10"/>
      <c r="C13" s="10"/>
      <c r="D13" s="21"/>
      <c r="E13" s="21"/>
      <c r="F13" s="29"/>
      <c r="G13" s="29"/>
      <c r="H13" s="8"/>
      <c r="I13" s="8"/>
      <c r="J13" s="12"/>
      <c r="K13" s="51"/>
      <c r="L13" s="56"/>
      <c r="M13" s="59"/>
      <c r="N13" s="62"/>
      <c r="O13" s="36"/>
      <c r="P13" s="26"/>
      <c r="Q13" s="26"/>
      <c r="R13" s="26"/>
      <c r="S13" s="26"/>
      <c r="T13" s="26"/>
      <c r="U13" s="26"/>
      <c r="V13" s="26"/>
      <c r="W13" s="26"/>
      <c r="X13" s="26"/>
    </row>
    <row r="14" spans="1:24" x14ac:dyDescent="0.25">
      <c r="A14" s="9"/>
      <c r="B14" s="10" t="s">
        <v>66</v>
      </c>
      <c r="C14" s="10"/>
      <c r="D14" s="21"/>
      <c r="E14" s="22"/>
      <c r="F14" s="23"/>
      <c r="G14" s="38"/>
      <c r="H14" s="30"/>
      <c r="I14" s="19"/>
      <c r="J14" s="15"/>
      <c r="K14" s="50"/>
      <c r="L14" s="56"/>
      <c r="M14" s="59"/>
      <c r="N14" s="55"/>
      <c r="O14" s="36"/>
      <c r="P14" s="26"/>
      <c r="Q14" s="26"/>
      <c r="R14" s="26"/>
      <c r="S14" s="26"/>
      <c r="T14" s="26"/>
      <c r="U14" s="26"/>
      <c r="V14" s="26"/>
      <c r="W14" s="26"/>
      <c r="X14" s="26"/>
    </row>
    <row r="15" spans="1:24" x14ac:dyDescent="0.25">
      <c r="A15" s="9"/>
      <c r="B15" s="10" t="s">
        <v>8</v>
      </c>
      <c r="C15" s="10" t="s">
        <v>53</v>
      </c>
      <c r="D15" s="21"/>
      <c r="E15" s="22"/>
      <c r="F15" s="23"/>
      <c r="G15" s="24" t="s">
        <v>18</v>
      </c>
      <c r="H15" s="40">
        <v>1</v>
      </c>
      <c r="I15" s="19"/>
      <c r="J15" s="12"/>
      <c r="K15" s="51"/>
      <c r="L15" s="56"/>
      <c r="M15" s="59"/>
      <c r="N15" s="61"/>
      <c r="O15" s="36"/>
      <c r="P15" s="26"/>
      <c r="Q15" s="26"/>
      <c r="R15" s="26"/>
      <c r="S15" s="26"/>
      <c r="T15" s="26"/>
      <c r="U15" s="26"/>
      <c r="V15" s="26"/>
      <c r="W15" s="26"/>
      <c r="X15" s="26"/>
    </row>
    <row r="16" spans="1:24" x14ac:dyDescent="0.25">
      <c r="A16" s="9"/>
      <c r="B16" s="10"/>
      <c r="C16" s="10"/>
      <c r="D16" s="21"/>
      <c r="E16" s="21"/>
      <c r="F16" s="29"/>
      <c r="G16" s="29"/>
      <c r="H16" s="8"/>
      <c r="I16" s="8"/>
      <c r="J16" s="12"/>
      <c r="K16" s="51"/>
      <c r="L16" s="56"/>
      <c r="M16" s="59"/>
      <c r="N16" s="62"/>
      <c r="O16" s="36"/>
      <c r="P16" s="26"/>
      <c r="Q16" s="26"/>
      <c r="R16" s="26"/>
      <c r="S16" s="26"/>
      <c r="T16" s="26"/>
      <c r="U16" s="26"/>
      <c r="V16" s="26"/>
      <c r="W16" s="26"/>
      <c r="X16" s="26"/>
    </row>
    <row r="17" spans="1:24" x14ac:dyDescent="0.25">
      <c r="A17" s="9"/>
      <c r="B17" s="10" t="s">
        <v>17</v>
      </c>
      <c r="C17" s="10"/>
      <c r="D17" s="21"/>
      <c r="E17" s="21"/>
      <c r="F17" s="29"/>
      <c r="G17" s="29"/>
      <c r="H17" s="16"/>
      <c r="I17" s="13"/>
      <c r="J17" s="7"/>
      <c r="K17" s="50"/>
      <c r="L17" s="56"/>
      <c r="M17" s="57"/>
      <c r="N17" s="58"/>
      <c r="O17" s="36"/>
      <c r="P17" s="26"/>
      <c r="Q17" s="26"/>
      <c r="R17" s="26"/>
      <c r="S17" s="26"/>
      <c r="T17" s="26"/>
      <c r="U17" s="26"/>
      <c r="V17" s="26"/>
      <c r="W17" s="26"/>
      <c r="X17" s="26"/>
    </row>
    <row r="18" spans="1:24" x14ac:dyDescent="0.25">
      <c r="A18" s="9"/>
      <c r="B18" s="10" t="s">
        <v>9</v>
      </c>
      <c r="C18" s="10" t="s">
        <v>54</v>
      </c>
      <c r="D18" s="31"/>
      <c r="E18" s="31"/>
      <c r="F18" s="32"/>
      <c r="G18" s="24" t="s">
        <v>18</v>
      </c>
      <c r="H18" s="30">
        <v>1</v>
      </c>
      <c r="I18" s="19"/>
      <c r="J18" s="12"/>
      <c r="K18" s="51"/>
      <c r="L18" s="56"/>
      <c r="M18" s="59"/>
      <c r="N18" s="60"/>
      <c r="O18" s="36"/>
      <c r="P18" s="26"/>
      <c r="Q18" s="26"/>
      <c r="R18" s="26"/>
      <c r="S18" s="26"/>
      <c r="T18" s="26"/>
      <c r="U18" s="26"/>
      <c r="V18" s="26"/>
      <c r="W18" s="26"/>
      <c r="X18" s="26"/>
    </row>
    <row r="19" spans="1:24" x14ac:dyDescent="0.25">
      <c r="A19" s="9"/>
      <c r="B19" s="10" t="s">
        <v>10</v>
      </c>
      <c r="C19" s="10" t="s">
        <v>53</v>
      </c>
      <c r="D19" s="33"/>
      <c r="E19" s="33"/>
      <c r="F19" s="34"/>
      <c r="G19" s="24" t="s">
        <v>18</v>
      </c>
      <c r="H19" s="41">
        <v>1</v>
      </c>
      <c r="I19" s="19"/>
      <c r="J19" s="25"/>
      <c r="K19" s="17"/>
      <c r="L19" s="55"/>
      <c r="M19" s="59"/>
      <c r="N19" s="60"/>
      <c r="O19" s="36"/>
      <c r="P19" s="26"/>
      <c r="Q19" s="26"/>
      <c r="R19" s="26"/>
      <c r="S19" s="26"/>
      <c r="T19" s="26"/>
      <c r="U19" s="26"/>
      <c r="V19" s="26"/>
      <c r="W19" s="26"/>
      <c r="X19" s="26"/>
    </row>
    <row r="20" spans="1:24" x14ac:dyDescent="0.25">
      <c r="A20" s="9"/>
      <c r="B20" s="10" t="s">
        <v>16</v>
      </c>
      <c r="C20" s="10" t="s">
        <v>89</v>
      </c>
      <c r="D20" s="33"/>
      <c r="E20" s="33"/>
      <c r="F20" s="34"/>
      <c r="G20" s="24" t="s">
        <v>43</v>
      </c>
      <c r="H20" s="41">
        <v>1</v>
      </c>
      <c r="I20" s="19"/>
      <c r="J20" s="25"/>
      <c r="K20" s="17"/>
      <c r="L20" s="55"/>
      <c r="M20" s="59"/>
      <c r="N20" s="60"/>
      <c r="O20" s="36"/>
      <c r="P20" s="26"/>
      <c r="Q20" s="26"/>
      <c r="R20" s="26"/>
      <c r="S20" s="26"/>
      <c r="T20" s="26"/>
      <c r="U20" s="26"/>
      <c r="V20" s="26"/>
      <c r="W20" s="26"/>
      <c r="X20" s="26"/>
    </row>
    <row r="21" spans="1:24" x14ac:dyDescent="0.25">
      <c r="A21" s="9"/>
      <c r="B21" s="10"/>
      <c r="C21" s="10"/>
      <c r="D21" s="33"/>
      <c r="E21" s="33"/>
      <c r="F21" s="34"/>
      <c r="G21" s="24"/>
      <c r="H21" s="41"/>
      <c r="I21" s="19"/>
      <c r="J21" s="25"/>
      <c r="K21" s="17"/>
      <c r="L21" s="55"/>
      <c r="M21" s="59"/>
      <c r="N21" s="60"/>
      <c r="O21" s="36"/>
      <c r="P21" s="26"/>
      <c r="Q21" s="26"/>
      <c r="R21" s="26"/>
      <c r="S21" s="26"/>
      <c r="T21" s="26"/>
      <c r="U21" s="26"/>
      <c r="V21" s="26"/>
      <c r="W21" s="26"/>
      <c r="X21" s="26"/>
    </row>
    <row r="22" spans="1:24" x14ac:dyDescent="0.25">
      <c r="A22" s="9"/>
      <c r="B22" s="10"/>
      <c r="C22" s="10"/>
      <c r="D22" s="33"/>
      <c r="E22" s="33"/>
      <c r="F22" s="34"/>
      <c r="G22" s="24"/>
      <c r="H22" s="41"/>
      <c r="I22" s="19"/>
      <c r="J22" s="25"/>
      <c r="K22" s="17"/>
      <c r="L22" s="55"/>
      <c r="M22" s="59"/>
      <c r="N22" s="60"/>
      <c r="O22" s="36"/>
      <c r="P22" s="26"/>
      <c r="Q22" s="26"/>
      <c r="R22" s="26"/>
      <c r="S22" s="26"/>
      <c r="T22" s="26"/>
      <c r="U22" s="26"/>
      <c r="V22" s="26"/>
      <c r="W22" s="26"/>
      <c r="X22" s="26"/>
    </row>
    <row r="23" spans="1:24" x14ac:dyDescent="0.25">
      <c r="A23" s="9"/>
      <c r="B23" s="10"/>
      <c r="C23" s="10"/>
      <c r="D23" s="21"/>
      <c r="E23" s="21"/>
      <c r="F23" s="29"/>
      <c r="G23" s="29"/>
      <c r="H23" s="8"/>
      <c r="I23" s="8"/>
      <c r="J23" s="7"/>
      <c r="K23" s="52"/>
      <c r="L23" s="56"/>
      <c r="M23" s="59"/>
      <c r="N23" s="59"/>
      <c r="O23" s="36"/>
      <c r="P23" s="26"/>
      <c r="Q23" s="26"/>
      <c r="R23" s="26"/>
      <c r="S23" s="26"/>
      <c r="T23" s="26"/>
      <c r="U23" s="26"/>
      <c r="V23" s="26"/>
      <c r="W23" s="26"/>
      <c r="X23" s="26"/>
    </row>
    <row r="24" spans="1:24" x14ac:dyDescent="0.25">
      <c r="A24" s="9"/>
      <c r="B24" s="10" t="s">
        <v>12</v>
      </c>
      <c r="C24" s="10"/>
      <c r="D24" s="21"/>
      <c r="E24" s="22"/>
      <c r="F24" s="23"/>
      <c r="G24" s="38"/>
      <c r="H24" s="30"/>
      <c r="I24" s="19"/>
      <c r="J24" s="15"/>
      <c r="K24" s="50"/>
      <c r="L24" s="56"/>
      <c r="M24" s="59"/>
      <c r="N24" s="59"/>
      <c r="O24" s="36"/>
      <c r="P24" s="26"/>
      <c r="Q24" s="26"/>
      <c r="R24" s="26"/>
      <c r="S24" s="26"/>
      <c r="T24" s="26"/>
      <c r="U24" s="26"/>
      <c r="V24" s="26"/>
      <c r="W24" s="26"/>
      <c r="X24" s="26"/>
    </row>
    <row r="25" spans="1:24" x14ac:dyDescent="0.25">
      <c r="A25" s="9"/>
      <c r="B25" s="10"/>
      <c r="C25" s="10" t="s">
        <v>37</v>
      </c>
      <c r="D25" s="21"/>
      <c r="E25" s="21"/>
      <c r="F25" s="29"/>
      <c r="G25" s="24" t="s">
        <v>7</v>
      </c>
      <c r="H25" s="30"/>
      <c r="I25" s="19"/>
      <c r="J25" s="12"/>
      <c r="K25" s="51"/>
      <c r="L25" s="56"/>
      <c r="M25" s="59"/>
      <c r="N25" s="63"/>
      <c r="O25" s="36"/>
      <c r="P25" s="26"/>
      <c r="Q25" s="26"/>
      <c r="R25" s="26"/>
      <c r="S25" s="26"/>
      <c r="T25" s="26"/>
      <c r="U25" s="26"/>
      <c r="V25" s="26"/>
      <c r="W25" s="26"/>
      <c r="X25" s="26"/>
    </row>
    <row r="26" spans="1:24" x14ac:dyDescent="0.25">
      <c r="A26" s="25"/>
      <c r="B26" s="10"/>
      <c r="C26" s="10" t="s">
        <v>23</v>
      </c>
      <c r="D26" s="21"/>
      <c r="E26" s="22"/>
      <c r="F26" s="23"/>
      <c r="G26" s="24" t="s">
        <v>7</v>
      </c>
      <c r="H26" s="16"/>
      <c r="I26" s="20"/>
      <c r="J26" s="12"/>
      <c r="K26" s="51"/>
      <c r="L26" s="56"/>
      <c r="M26" s="59"/>
      <c r="N26" s="64"/>
      <c r="O26" s="3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25">
      <c r="A27" s="25"/>
      <c r="B27" s="10"/>
      <c r="C27" s="10" t="s">
        <v>44</v>
      </c>
      <c r="D27" s="21"/>
      <c r="E27" s="22"/>
      <c r="F27" s="23"/>
      <c r="G27" s="24" t="s">
        <v>7</v>
      </c>
      <c r="H27" s="16"/>
      <c r="I27" s="20"/>
      <c r="J27" s="12"/>
      <c r="K27" s="51"/>
      <c r="L27" s="56"/>
      <c r="M27" s="59"/>
      <c r="N27" s="64"/>
      <c r="O27" s="3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25">
      <c r="A28" s="25"/>
      <c r="B28" s="10"/>
      <c r="C28" s="10"/>
      <c r="D28" s="21"/>
      <c r="E28" s="22"/>
      <c r="F28" s="23"/>
      <c r="G28" s="24"/>
      <c r="H28" s="16"/>
      <c r="I28" s="20"/>
      <c r="J28" s="12"/>
      <c r="K28" s="51"/>
      <c r="L28" s="56"/>
      <c r="M28" s="59"/>
      <c r="N28" s="64"/>
      <c r="O28" s="3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25">
      <c r="A29" s="25"/>
      <c r="B29" s="10"/>
      <c r="C29" s="10" t="s">
        <v>61</v>
      </c>
      <c r="D29" s="21"/>
      <c r="E29" s="21"/>
      <c r="F29" s="29"/>
      <c r="G29" s="11" t="s">
        <v>18</v>
      </c>
      <c r="H29" s="35">
        <v>1</v>
      </c>
      <c r="I29" s="20"/>
      <c r="J29" s="12"/>
      <c r="K29" s="51"/>
      <c r="L29" s="56"/>
      <c r="M29" s="59"/>
      <c r="N29" s="64"/>
      <c r="O29" s="3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25">
      <c r="A30" s="25"/>
      <c r="B30" s="10"/>
      <c r="C30" s="10" t="s">
        <v>62</v>
      </c>
      <c r="D30" s="21"/>
      <c r="E30" s="21"/>
      <c r="F30" s="29"/>
      <c r="G30" s="11" t="s">
        <v>18</v>
      </c>
      <c r="H30" s="35">
        <v>1</v>
      </c>
      <c r="I30" s="25"/>
      <c r="J30" s="25"/>
      <c r="K30" s="17"/>
      <c r="L30" s="55"/>
      <c r="M30" s="55"/>
      <c r="N30" s="62"/>
      <c r="O30" s="36"/>
      <c r="P30" s="28"/>
      <c r="Q30" s="28"/>
      <c r="R30" s="26"/>
      <c r="S30" s="26"/>
      <c r="T30" s="28"/>
      <c r="U30" s="26"/>
      <c r="V30" s="26"/>
      <c r="W30" s="26"/>
      <c r="X30" s="28"/>
    </row>
    <row r="31" spans="1:24" x14ac:dyDescent="0.25">
      <c r="A31" s="25"/>
      <c r="B31" s="10"/>
      <c r="C31" s="10" t="s">
        <v>83</v>
      </c>
      <c r="D31" s="21"/>
      <c r="E31" s="21"/>
      <c r="F31" s="29"/>
      <c r="G31" s="11" t="s">
        <v>18</v>
      </c>
      <c r="H31" s="35">
        <v>1</v>
      </c>
      <c r="I31" s="25"/>
      <c r="J31" s="25"/>
      <c r="K31" s="17"/>
      <c r="L31" s="55"/>
      <c r="M31" s="55"/>
      <c r="N31" s="55"/>
      <c r="O31" s="3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25">
      <c r="A32" s="25"/>
      <c r="B32" s="10"/>
      <c r="C32" s="10"/>
      <c r="D32" s="21"/>
      <c r="E32" s="21"/>
      <c r="F32" s="29"/>
      <c r="G32" s="4"/>
      <c r="H32" s="7"/>
      <c r="I32" s="18"/>
      <c r="J32" s="15"/>
      <c r="K32" s="53"/>
      <c r="L32" s="55"/>
      <c r="M32" s="55"/>
      <c r="N32" s="55"/>
      <c r="O32" s="55"/>
      <c r="P32" s="26"/>
      <c r="Q32" s="26"/>
      <c r="R32" s="26"/>
    </row>
    <row r="33" spans="1:18" x14ac:dyDescent="0.25">
      <c r="A33" s="25"/>
      <c r="B33" s="10"/>
      <c r="C33" s="10"/>
      <c r="D33" s="21"/>
      <c r="E33" s="21"/>
      <c r="F33" s="29"/>
      <c r="G33" s="4"/>
      <c r="H33" s="7"/>
      <c r="I33" s="25"/>
      <c r="J33" s="25"/>
      <c r="K33" s="54"/>
      <c r="L33" s="65"/>
      <c r="M33" s="55"/>
      <c r="N33" s="55"/>
      <c r="O33" s="55"/>
      <c r="P33" s="28"/>
      <c r="Q33" s="28"/>
      <c r="R33" s="28"/>
    </row>
    <row r="34" spans="1:18" x14ac:dyDescent="0.25">
      <c r="B34" s="10"/>
      <c r="C34" s="10"/>
      <c r="D34" s="21"/>
      <c r="E34" s="21"/>
      <c r="F34" s="29"/>
      <c r="G34" s="4"/>
      <c r="H34" s="2"/>
      <c r="I34" s="25"/>
      <c r="J34" s="25"/>
      <c r="K34" s="25"/>
      <c r="Q34" s="28"/>
      <c r="R34" s="28"/>
    </row>
    <row r="35" spans="1:18" x14ac:dyDescent="0.25">
      <c r="B35" s="10" t="s">
        <v>12</v>
      </c>
      <c r="C35" s="10"/>
      <c r="D35" s="21"/>
      <c r="E35" s="22"/>
      <c r="F35" s="23"/>
      <c r="G35" s="14"/>
      <c r="H35" s="66"/>
      <c r="I35" s="25"/>
      <c r="J35" s="25"/>
      <c r="K35" s="25"/>
      <c r="O35" s="26"/>
      <c r="P35" s="28"/>
      <c r="Q35" s="26"/>
      <c r="R35" s="28"/>
    </row>
    <row r="36" spans="1:18" x14ac:dyDescent="0.25">
      <c r="B36" s="10" t="s">
        <v>13</v>
      </c>
      <c r="C36" s="10" t="s">
        <v>42</v>
      </c>
      <c r="D36" s="21"/>
      <c r="E36" s="22"/>
      <c r="F36" s="23"/>
      <c r="G36" s="11" t="s">
        <v>7</v>
      </c>
      <c r="H36" s="67">
        <v>1</v>
      </c>
      <c r="I36" s="25"/>
      <c r="J36" s="25"/>
      <c r="K36" s="25"/>
    </row>
    <row r="37" spans="1:18" x14ac:dyDescent="0.25">
      <c r="B37" s="10"/>
      <c r="C37" s="10" t="s">
        <v>45</v>
      </c>
      <c r="D37" s="21"/>
      <c r="E37" s="22"/>
      <c r="F37" s="23"/>
      <c r="G37" s="11" t="s">
        <v>7</v>
      </c>
      <c r="H37" s="67">
        <v>1</v>
      </c>
      <c r="I37" s="25"/>
      <c r="J37" s="25"/>
      <c r="K37" s="25"/>
    </row>
    <row r="38" spans="1:18" x14ac:dyDescent="0.25">
      <c r="B38" s="10" t="s">
        <v>14</v>
      </c>
      <c r="C38" s="10" t="s">
        <v>22</v>
      </c>
      <c r="D38" s="21"/>
      <c r="E38" s="21"/>
      <c r="F38" s="29"/>
      <c r="G38" s="11" t="s">
        <v>7</v>
      </c>
      <c r="H38" s="67">
        <v>1</v>
      </c>
      <c r="I38" s="25"/>
      <c r="J38" s="25"/>
      <c r="K38" s="25"/>
    </row>
    <row r="39" spans="1:18" x14ac:dyDescent="0.25">
      <c r="B39" s="10" t="s">
        <v>15</v>
      </c>
      <c r="C39" s="10" t="s">
        <v>71</v>
      </c>
      <c r="D39" s="21"/>
      <c r="E39" s="21"/>
      <c r="F39" s="29"/>
      <c r="G39" s="24" t="s">
        <v>18</v>
      </c>
      <c r="H39" s="67">
        <v>1</v>
      </c>
      <c r="I39" s="25"/>
      <c r="J39" s="25"/>
      <c r="K39" s="25"/>
    </row>
    <row r="40" spans="1:18" x14ac:dyDescent="0.25">
      <c r="B40" s="10"/>
      <c r="C40" s="10" t="s">
        <v>84</v>
      </c>
      <c r="D40" s="21"/>
      <c r="E40" s="21"/>
      <c r="F40" s="29"/>
      <c r="G40" s="24" t="s">
        <v>19</v>
      </c>
      <c r="H40" s="68">
        <v>1</v>
      </c>
      <c r="I40" s="25"/>
      <c r="J40" s="25"/>
      <c r="K40" s="25"/>
    </row>
    <row r="41" spans="1:18" x14ac:dyDescent="0.25">
      <c r="B41" s="10" t="s">
        <v>24</v>
      </c>
      <c r="C41" s="10" t="s">
        <v>17</v>
      </c>
      <c r="D41" s="21"/>
      <c r="E41" s="21"/>
      <c r="F41" s="29"/>
      <c r="G41" s="29"/>
      <c r="H41" s="69"/>
      <c r="I41" s="25"/>
      <c r="J41" s="25"/>
      <c r="K41" s="25"/>
    </row>
    <row r="42" spans="1:18" x14ac:dyDescent="0.25">
      <c r="B42" s="10">
        <v>1</v>
      </c>
      <c r="C42" s="10" t="s">
        <v>38</v>
      </c>
      <c r="D42" s="21"/>
      <c r="E42" s="21"/>
      <c r="F42" s="29"/>
      <c r="G42" s="24" t="s">
        <v>25</v>
      </c>
      <c r="H42" s="70">
        <f>2.25*3.25</f>
        <v>7.3125</v>
      </c>
      <c r="I42" s="25"/>
      <c r="J42" s="25"/>
      <c r="K42" s="25"/>
    </row>
    <row r="43" spans="1:18" x14ac:dyDescent="0.25">
      <c r="B43" s="10">
        <v>2</v>
      </c>
      <c r="C43" s="10" t="s">
        <v>39</v>
      </c>
      <c r="D43" s="21"/>
      <c r="E43" s="21"/>
      <c r="F43" s="29"/>
      <c r="G43" s="24" t="s">
        <v>25</v>
      </c>
      <c r="H43" s="67">
        <v>7.31</v>
      </c>
      <c r="I43" s="25"/>
      <c r="J43" s="25"/>
      <c r="K43" s="25"/>
    </row>
    <row r="44" spans="1:18" x14ac:dyDescent="0.25">
      <c r="B44" s="10">
        <v>3</v>
      </c>
      <c r="C44" s="10" t="s">
        <v>26</v>
      </c>
      <c r="D44" s="21"/>
      <c r="E44" s="21"/>
      <c r="F44" s="29"/>
      <c r="G44" s="24" t="s">
        <v>25</v>
      </c>
      <c r="H44" s="67">
        <v>7.31</v>
      </c>
      <c r="I44" s="25"/>
      <c r="J44" s="25"/>
      <c r="K44" s="25"/>
    </row>
    <row r="45" spans="1:18" x14ac:dyDescent="0.25">
      <c r="B45" s="10">
        <v>4</v>
      </c>
      <c r="C45" s="10" t="s">
        <v>40</v>
      </c>
      <c r="D45" s="21"/>
      <c r="E45" s="21"/>
      <c r="F45" s="29"/>
      <c r="G45" s="24" t="s">
        <v>7</v>
      </c>
      <c r="H45" s="67">
        <f>3.25+2.25+2.2</f>
        <v>7.7</v>
      </c>
      <c r="I45" s="25"/>
      <c r="J45" s="25"/>
      <c r="K45" s="25"/>
    </row>
    <row r="46" spans="1:18" x14ac:dyDescent="0.25">
      <c r="B46" s="10">
        <v>5</v>
      </c>
      <c r="C46" s="10" t="s">
        <v>49</v>
      </c>
      <c r="D46" s="21"/>
      <c r="E46" s="21"/>
      <c r="F46" s="29"/>
      <c r="G46" s="24" t="s">
        <v>25</v>
      </c>
      <c r="H46" s="67">
        <v>7.31</v>
      </c>
      <c r="I46" s="25"/>
      <c r="J46" s="25"/>
      <c r="K46" s="25"/>
    </row>
    <row r="47" spans="1:18" x14ac:dyDescent="0.25">
      <c r="B47" s="10">
        <v>6</v>
      </c>
      <c r="C47" s="10" t="s">
        <v>85</v>
      </c>
      <c r="D47" s="21"/>
      <c r="E47" s="21"/>
      <c r="F47" s="29"/>
      <c r="G47" s="24" t="s">
        <v>7</v>
      </c>
      <c r="H47" s="67">
        <f>3.25+2.25+2.2+2.25</f>
        <v>9.9499999999999993</v>
      </c>
      <c r="I47" s="25"/>
      <c r="J47" s="25"/>
      <c r="K47" s="25"/>
    </row>
    <row r="48" spans="1:18" x14ac:dyDescent="0.25">
      <c r="B48" s="10"/>
      <c r="C48" s="10"/>
      <c r="D48" s="21"/>
      <c r="E48" s="21"/>
      <c r="F48" s="29"/>
      <c r="G48" s="29"/>
      <c r="H48" s="10"/>
      <c r="I48" s="25"/>
      <c r="J48" s="25"/>
      <c r="K48" s="25"/>
    </row>
    <row r="49" spans="2:11" x14ac:dyDescent="0.25">
      <c r="B49" s="10" t="s">
        <v>27</v>
      </c>
      <c r="C49" s="10"/>
      <c r="D49" s="21"/>
      <c r="E49" s="22"/>
      <c r="F49" s="23"/>
      <c r="G49" s="38"/>
      <c r="H49" s="67"/>
      <c r="I49" s="25"/>
      <c r="J49" s="25"/>
      <c r="K49" s="25"/>
    </row>
    <row r="50" spans="2:11" x14ac:dyDescent="0.25">
      <c r="B50" s="10"/>
      <c r="C50" s="10" t="s">
        <v>48</v>
      </c>
      <c r="D50" s="21"/>
      <c r="E50" s="22"/>
      <c r="F50" s="23"/>
      <c r="G50" s="39" t="s">
        <v>25</v>
      </c>
      <c r="H50" s="70">
        <f>(3.25+2.25+2.2)*2.41-(2.15*1.37)</f>
        <v>15.611500000000003</v>
      </c>
      <c r="I50" s="25"/>
      <c r="J50" s="25"/>
      <c r="K50" s="25"/>
    </row>
    <row r="51" spans="2:11" x14ac:dyDescent="0.25">
      <c r="B51" s="10">
        <v>9</v>
      </c>
      <c r="C51" s="10" t="s">
        <v>34</v>
      </c>
      <c r="D51" s="21"/>
      <c r="E51" s="22"/>
      <c r="F51" s="23"/>
      <c r="G51" s="24" t="s">
        <v>25</v>
      </c>
      <c r="H51" s="70">
        <f>(3.25+2.25+2.2)*2.41-(2.15*1.37)</f>
        <v>15.611500000000003</v>
      </c>
      <c r="I51" s="25"/>
      <c r="J51" s="25"/>
      <c r="K51" s="25"/>
    </row>
    <row r="52" spans="2:11" x14ac:dyDescent="0.25">
      <c r="B52" s="10">
        <v>10</v>
      </c>
      <c r="C52" s="10" t="s">
        <v>55</v>
      </c>
      <c r="D52" s="21"/>
      <c r="E52" s="21"/>
      <c r="F52" s="29"/>
      <c r="G52" s="24" t="s">
        <v>25</v>
      </c>
      <c r="H52" s="70">
        <f>15.61-H55</f>
        <v>14.26</v>
      </c>
      <c r="I52" s="25"/>
      <c r="J52" s="25"/>
      <c r="K52" s="25"/>
    </row>
    <row r="53" spans="2:11" x14ac:dyDescent="0.25">
      <c r="B53" s="10"/>
      <c r="C53" s="10" t="s">
        <v>57</v>
      </c>
      <c r="D53" s="21"/>
      <c r="E53" s="21"/>
      <c r="F53" s="29"/>
      <c r="G53" s="24" t="s">
        <v>25</v>
      </c>
      <c r="H53" s="70">
        <f>15.61-H55</f>
        <v>14.26</v>
      </c>
      <c r="I53" s="25"/>
      <c r="J53" s="25"/>
      <c r="K53" s="25"/>
    </row>
    <row r="54" spans="2:11" x14ac:dyDescent="0.25">
      <c r="B54" s="10">
        <v>11</v>
      </c>
      <c r="C54" s="10" t="s">
        <v>56</v>
      </c>
      <c r="D54" s="21"/>
      <c r="E54" s="22"/>
      <c r="F54" s="23"/>
      <c r="G54" s="24" t="s">
        <v>25</v>
      </c>
      <c r="H54" s="70">
        <v>15.61</v>
      </c>
      <c r="I54" s="25"/>
      <c r="J54" s="25"/>
      <c r="K54" s="25"/>
    </row>
    <row r="55" spans="2:11" x14ac:dyDescent="0.25">
      <c r="B55" s="10">
        <v>12</v>
      </c>
      <c r="C55" s="10" t="s">
        <v>47</v>
      </c>
      <c r="D55" s="21"/>
      <c r="E55" s="21"/>
      <c r="F55" s="29"/>
      <c r="G55" s="24" t="s">
        <v>25</v>
      </c>
      <c r="H55" s="71">
        <f>2.25*0.6</f>
        <v>1.3499999999999999</v>
      </c>
      <c r="I55" s="25"/>
      <c r="J55" s="25"/>
      <c r="K55" s="25"/>
    </row>
    <row r="56" spans="2:11" x14ac:dyDescent="0.25">
      <c r="B56" s="10"/>
      <c r="C56" s="10"/>
      <c r="D56" s="21"/>
      <c r="E56" s="21"/>
      <c r="F56" s="29"/>
      <c r="G56" s="29"/>
      <c r="H56" s="10"/>
      <c r="I56" s="25"/>
      <c r="J56" s="25"/>
      <c r="K56" s="25"/>
    </row>
    <row r="57" spans="2:11" x14ac:dyDescent="0.25">
      <c r="B57" s="10" t="s">
        <v>28</v>
      </c>
      <c r="C57" s="10"/>
      <c r="D57" s="21"/>
      <c r="E57" s="21"/>
      <c r="F57" s="29"/>
      <c r="G57" s="29"/>
      <c r="H57" s="69"/>
      <c r="I57" s="25"/>
      <c r="J57" s="25"/>
      <c r="K57" s="25"/>
    </row>
    <row r="58" spans="2:11" x14ac:dyDescent="0.25">
      <c r="B58" s="10"/>
      <c r="C58" s="10" t="s">
        <v>50</v>
      </c>
      <c r="D58" s="31"/>
      <c r="E58" s="31"/>
      <c r="F58" s="32"/>
      <c r="G58" s="42" t="s">
        <v>25</v>
      </c>
      <c r="H58" s="69">
        <v>7.31</v>
      </c>
      <c r="I58" s="25"/>
      <c r="J58" s="25"/>
      <c r="K58" s="25"/>
    </row>
    <row r="59" spans="2:11" x14ac:dyDescent="0.25">
      <c r="B59" s="10">
        <v>16</v>
      </c>
      <c r="C59" s="10" t="s">
        <v>29</v>
      </c>
      <c r="D59" s="31"/>
      <c r="E59" s="31"/>
      <c r="F59" s="32"/>
      <c r="G59" s="24" t="s">
        <v>25</v>
      </c>
      <c r="H59" s="67">
        <v>7.31</v>
      </c>
      <c r="I59" s="25"/>
      <c r="J59" s="25"/>
      <c r="K59" s="25"/>
    </row>
    <row r="60" spans="2:11" x14ac:dyDescent="0.25">
      <c r="B60" s="10">
        <v>17</v>
      </c>
      <c r="C60" s="10" t="s">
        <v>30</v>
      </c>
      <c r="D60" s="33"/>
      <c r="E60" s="33"/>
      <c r="F60" s="34"/>
      <c r="G60" s="24" t="s">
        <v>25</v>
      </c>
      <c r="H60" s="72">
        <v>7.31</v>
      </c>
      <c r="I60" s="25"/>
      <c r="J60" s="25"/>
      <c r="K60" s="25"/>
    </row>
    <row r="61" spans="2:11" x14ac:dyDescent="0.25">
      <c r="B61" s="10">
        <v>18</v>
      </c>
      <c r="C61" s="10" t="s">
        <v>31</v>
      </c>
      <c r="D61" s="33"/>
      <c r="E61" s="33"/>
      <c r="F61" s="34"/>
      <c r="G61" s="24" t="s">
        <v>25</v>
      </c>
      <c r="H61" s="72">
        <v>0</v>
      </c>
      <c r="I61" s="25"/>
      <c r="J61" s="25"/>
      <c r="K61" s="25"/>
    </row>
    <row r="62" spans="2:11" x14ac:dyDescent="0.25">
      <c r="B62" s="10"/>
      <c r="C62" s="10" t="s">
        <v>32</v>
      </c>
      <c r="D62" s="33"/>
      <c r="E62" s="33"/>
      <c r="F62" s="34"/>
      <c r="G62" s="24" t="s">
        <v>7</v>
      </c>
      <c r="H62" s="72">
        <f>3.25+2.2</f>
        <v>5.45</v>
      </c>
      <c r="I62" s="25"/>
      <c r="J62" s="25"/>
      <c r="K62" s="25"/>
    </row>
    <row r="63" spans="2:11" x14ac:dyDescent="0.25">
      <c r="B63" s="10"/>
      <c r="C63" s="10"/>
      <c r="D63" s="21"/>
      <c r="E63" s="21"/>
      <c r="F63" s="29"/>
      <c r="G63" s="29"/>
      <c r="H63" s="10"/>
      <c r="I63" s="25"/>
      <c r="J63" s="25"/>
      <c r="K63" s="25"/>
    </row>
    <row r="64" spans="2:11" x14ac:dyDescent="0.25">
      <c r="B64" s="10" t="s">
        <v>12</v>
      </c>
      <c r="C64" s="10"/>
      <c r="D64" s="21"/>
      <c r="E64" s="22"/>
      <c r="F64" s="23"/>
      <c r="G64" s="38"/>
      <c r="H64" s="67"/>
      <c r="I64" s="25"/>
      <c r="J64" s="25"/>
      <c r="K64" s="25"/>
    </row>
    <row r="65" spans="2:11" x14ac:dyDescent="0.25">
      <c r="B65" s="10">
        <v>19</v>
      </c>
      <c r="C65" s="10" t="s">
        <v>51</v>
      </c>
      <c r="D65" s="21"/>
      <c r="E65" s="22"/>
      <c r="F65" s="23"/>
      <c r="G65" s="24" t="s">
        <v>7</v>
      </c>
      <c r="H65" s="67">
        <f>2.15+1.37*2</f>
        <v>4.8900000000000006</v>
      </c>
      <c r="I65" s="25"/>
      <c r="J65" s="25"/>
      <c r="K65" s="25"/>
    </row>
    <row r="66" spans="2:11" x14ac:dyDescent="0.25">
      <c r="B66" s="10">
        <v>20</v>
      </c>
      <c r="C66" s="10" t="s">
        <v>52</v>
      </c>
      <c r="D66" s="21"/>
      <c r="E66" s="22"/>
      <c r="F66" s="23"/>
      <c r="G66" s="24" t="s">
        <v>7</v>
      </c>
      <c r="H66" s="67">
        <v>0</v>
      </c>
      <c r="I66" s="25"/>
      <c r="J66" s="25"/>
      <c r="K66" s="25"/>
    </row>
    <row r="67" spans="2:11" x14ac:dyDescent="0.25">
      <c r="B67" s="10">
        <v>22</v>
      </c>
      <c r="C67" s="10" t="s">
        <v>90</v>
      </c>
      <c r="D67" s="21"/>
      <c r="E67" s="22"/>
      <c r="F67" s="23"/>
      <c r="G67" s="24" t="s">
        <v>25</v>
      </c>
      <c r="H67" s="67">
        <f>0.5*2</f>
        <v>1</v>
      </c>
      <c r="I67" s="25"/>
      <c r="J67" s="25"/>
      <c r="K67" s="25"/>
    </row>
    <row r="68" spans="2:11" x14ac:dyDescent="0.25">
      <c r="B68" s="10">
        <v>23</v>
      </c>
      <c r="C68" s="10" t="s">
        <v>72</v>
      </c>
      <c r="D68" s="21"/>
      <c r="E68" s="22"/>
      <c r="F68" s="23"/>
      <c r="G68" s="24" t="s">
        <v>25</v>
      </c>
      <c r="H68" s="67">
        <v>0</v>
      </c>
      <c r="I68" s="25"/>
      <c r="J68" s="25"/>
      <c r="K68" s="25"/>
    </row>
    <row r="69" spans="2:11" x14ac:dyDescent="0.25">
      <c r="B69" s="10" t="s">
        <v>24</v>
      </c>
      <c r="C69" s="10" t="s">
        <v>58</v>
      </c>
      <c r="D69" s="21"/>
      <c r="E69" s="21"/>
      <c r="F69" s="29"/>
      <c r="G69" s="29"/>
      <c r="H69" s="69"/>
      <c r="I69" s="25"/>
      <c r="J69" s="25"/>
      <c r="K69" s="25"/>
    </row>
    <row r="70" spans="2:11" x14ac:dyDescent="0.25">
      <c r="B70" s="10">
        <v>1</v>
      </c>
      <c r="C70" s="10" t="s">
        <v>38</v>
      </c>
      <c r="D70" s="21"/>
      <c r="E70" s="21"/>
      <c r="F70" s="29"/>
      <c r="G70" s="24" t="s">
        <v>7</v>
      </c>
      <c r="H70" s="70">
        <f>3.1*4.8</f>
        <v>14.879999999999999</v>
      </c>
      <c r="I70" s="25"/>
      <c r="J70" s="25"/>
      <c r="K70" s="25"/>
    </row>
    <row r="71" spans="2:11" x14ac:dyDescent="0.25">
      <c r="B71" s="10">
        <v>2</v>
      </c>
      <c r="C71" s="10" t="s">
        <v>85</v>
      </c>
      <c r="D71" s="21"/>
      <c r="E71" s="21"/>
      <c r="F71" s="29"/>
      <c r="G71" s="24" t="s">
        <v>7</v>
      </c>
      <c r="H71" s="67">
        <f>4.8*2+3.1*2</f>
        <v>15.8</v>
      </c>
      <c r="I71" s="25"/>
      <c r="J71" s="25"/>
      <c r="K71" s="25"/>
    </row>
    <row r="72" spans="2:11" x14ac:dyDescent="0.25">
      <c r="B72" s="10">
        <v>4</v>
      </c>
      <c r="C72" s="10" t="s">
        <v>39</v>
      </c>
      <c r="D72" s="21"/>
      <c r="E72" s="21"/>
      <c r="F72" s="29"/>
      <c r="G72" s="24" t="s">
        <v>25</v>
      </c>
      <c r="H72" s="67">
        <f>14.88</f>
        <v>14.88</v>
      </c>
      <c r="I72" s="25"/>
      <c r="J72" s="25"/>
      <c r="K72" s="25"/>
    </row>
    <row r="73" spans="2:11" x14ac:dyDescent="0.25">
      <c r="B73" s="10">
        <v>5</v>
      </c>
      <c r="C73" s="10" t="s">
        <v>26</v>
      </c>
      <c r="D73" s="21"/>
      <c r="E73" s="21"/>
      <c r="F73" s="29"/>
      <c r="G73" s="24" t="s">
        <v>25</v>
      </c>
      <c r="H73" s="67">
        <v>14.88</v>
      </c>
      <c r="I73" s="25"/>
      <c r="J73" s="25"/>
      <c r="K73" s="25"/>
    </row>
    <row r="74" spans="2:11" x14ac:dyDescent="0.25">
      <c r="B74" s="10">
        <v>6</v>
      </c>
      <c r="C74" s="10" t="s">
        <v>40</v>
      </c>
      <c r="D74" s="21"/>
      <c r="E74" s="21"/>
      <c r="F74" s="29"/>
      <c r="G74" s="24" t="s">
        <v>7</v>
      </c>
      <c r="H74" s="67">
        <f>4.8*2+3.1*2</f>
        <v>15.8</v>
      </c>
      <c r="I74" s="25"/>
      <c r="J74" s="25"/>
      <c r="K74" s="25"/>
    </row>
    <row r="75" spans="2:11" x14ac:dyDescent="0.25">
      <c r="B75" s="10"/>
      <c r="C75" s="10" t="s">
        <v>49</v>
      </c>
      <c r="D75" s="21"/>
      <c r="E75" s="21"/>
      <c r="F75" s="29"/>
      <c r="G75" s="24" t="s">
        <v>25</v>
      </c>
      <c r="H75" s="67">
        <v>14.88</v>
      </c>
      <c r="I75" s="25"/>
      <c r="J75" s="25"/>
      <c r="K75" s="25"/>
    </row>
    <row r="76" spans="2:11" x14ac:dyDescent="0.25">
      <c r="B76" s="10"/>
      <c r="C76" s="10"/>
      <c r="D76" s="21"/>
      <c r="E76" s="21"/>
      <c r="F76" s="29"/>
      <c r="G76" s="29"/>
      <c r="H76" s="10"/>
      <c r="I76" s="25"/>
      <c r="J76" s="25"/>
      <c r="K76" s="25"/>
    </row>
    <row r="77" spans="2:11" x14ac:dyDescent="0.25">
      <c r="B77" s="10" t="s">
        <v>27</v>
      </c>
      <c r="C77" s="10"/>
      <c r="D77" s="21"/>
      <c r="E77" s="22"/>
      <c r="F77" s="23"/>
      <c r="G77" s="38"/>
      <c r="H77" s="67"/>
      <c r="I77" s="25"/>
      <c r="J77" s="25"/>
      <c r="K77" s="25"/>
    </row>
    <row r="78" spans="2:11" x14ac:dyDescent="0.25">
      <c r="B78" s="10"/>
      <c r="C78" s="10" t="s">
        <v>48</v>
      </c>
      <c r="D78" s="21"/>
      <c r="E78" s="22"/>
      <c r="F78" s="23"/>
      <c r="G78" s="39" t="s">
        <v>25</v>
      </c>
      <c r="H78" s="70">
        <f>(4.8+3.1*2)*2.41-(2.15*0.75+1.4*1.37+0.8*2.1)</f>
        <v>21.299500000000002</v>
      </c>
      <c r="I78" s="25"/>
      <c r="J78" s="25"/>
      <c r="K78" s="25"/>
    </row>
    <row r="79" spans="2:11" x14ac:dyDescent="0.25">
      <c r="B79" s="10">
        <v>9</v>
      </c>
      <c r="C79" s="10" t="s">
        <v>34</v>
      </c>
      <c r="D79" s="21"/>
      <c r="E79" s="22"/>
      <c r="F79" s="23"/>
      <c r="G79" s="24" t="s">
        <v>25</v>
      </c>
      <c r="H79" s="70">
        <v>21.3</v>
      </c>
      <c r="I79" s="25"/>
      <c r="J79" s="25"/>
      <c r="K79" s="25"/>
    </row>
    <row r="80" spans="2:11" x14ac:dyDescent="0.25">
      <c r="B80" s="10">
        <v>10</v>
      </c>
      <c r="C80" s="10" t="s">
        <v>55</v>
      </c>
      <c r="D80" s="21"/>
      <c r="E80" s="21"/>
      <c r="F80" s="29"/>
      <c r="G80" s="24" t="s">
        <v>25</v>
      </c>
      <c r="H80" s="70">
        <v>21.3</v>
      </c>
      <c r="I80" s="25"/>
      <c r="J80" s="25"/>
      <c r="K80" s="25"/>
    </row>
    <row r="81" spans="2:11" x14ac:dyDescent="0.25">
      <c r="B81" s="10">
        <v>11</v>
      </c>
      <c r="C81" s="10" t="s">
        <v>57</v>
      </c>
      <c r="D81" s="21"/>
      <c r="E81" s="21"/>
      <c r="F81" s="29"/>
      <c r="G81" s="24" t="s">
        <v>25</v>
      </c>
      <c r="H81" s="70">
        <v>21.3</v>
      </c>
      <c r="I81" s="25"/>
      <c r="J81" s="25"/>
      <c r="K81" s="25"/>
    </row>
    <row r="82" spans="2:11" x14ac:dyDescent="0.25">
      <c r="B82" s="10">
        <v>12</v>
      </c>
      <c r="C82" s="10" t="s">
        <v>56</v>
      </c>
      <c r="D82" s="21"/>
      <c r="E82" s="22"/>
      <c r="F82" s="23"/>
      <c r="G82" s="24" t="s">
        <v>25</v>
      </c>
      <c r="H82" s="70">
        <v>21.3</v>
      </c>
      <c r="I82" s="25"/>
      <c r="J82" s="25"/>
      <c r="K82" s="25"/>
    </row>
    <row r="83" spans="2:11" x14ac:dyDescent="0.25">
      <c r="B83" s="10"/>
      <c r="C83" s="10"/>
      <c r="D83" s="21"/>
      <c r="E83" s="21"/>
      <c r="F83" s="29"/>
      <c r="G83" s="29"/>
      <c r="H83" s="10"/>
      <c r="I83" s="25"/>
      <c r="J83" s="25"/>
      <c r="K83" s="25"/>
    </row>
    <row r="84" spans="2:11" x14ac:dyDescent="0.25">
      <c r="B84" s="10" t="s">
        <v>28</v>
      </c>
      <c r="C84" s="10"/>
      <c r="D84" s="21"/>
      <c r="E84" s="21"/>
      <c r="F84" s="29"/>
      <c r="G84" s="29"/>
      <c r="H84" s="69"/>
      <c r="I84" s="25"/>
      <c r="J84" s="25"/>
      <c r="K84" s="25"/>
    </row>
    <row r="85" spans="2:11" x14ac:dyDescent="0.25">
      <c r="B85" s="10">
        <v>16</v>
      </c>
      <c r="C85" s="10" t="s">
        <v>29</v>
      </c>
      <c r="D85" s="31"/>
      <c r="E85" s="31"/>
      <c r="F85" s="32"/>
      <c r="G85" s="24" t="s">
        <v>25</v>
      </c>
      <c r="H85" s="67">
        <f>4.8*3.1</f>
        <v>14.879999999999999</v>
      </c>
      <c r="I85" s="25"/>
      <c r="J85" s="25"/>
      <c r="K85" s="25"/>
    </row>
    <row r="86" spans="2:11" x14ac:dyDescent="0.25">
      <c r="B86" s="10">
        <v>17</v>
      </c>
      <c r="C86" s="10" t="s">
        <v>50</v>
      </c>
      <c r="D86" s="47"/>
      <c r="E86" s="47"/>
      <c r="F86" s="48"/>
      <c r="G86" s="24" t="s">
        <v>25</v>
      </c>
      <c r="H86" s="73">
        <v>14.88</v>
      </c>
      <c r="I86" s="25"/>
      <c r="J86" s="25"/>
      <c r="K86" s="25"/>
    </row>
    <row r="87" spans="2:11" x14ac:dyDescent="0.25">
      <c r="B87" s="10">
        <v>18</v>
      </c>
      <c r="C87" s="10" t="s">
        <v>59</v>
      </c>
      <c r="D87" s="47"/>
      <c r="E87" s="47"/>
      <c r="F87" s="48"/>
      <c r="G87" s="24" t="s">
        <v>25</v>
      </c>
      <c r="H87" s="73">
        <v>14.88</v>
      </c>
      <c r="I87" s="25"/>
      <c r="J87" s="25"/>
      <c r="K87" s="25"/>
    </row>
    <row r="88" spans="2:11" x14ac:dyDescent="0.25">
      <c r="B88" s="10"/>
      <c r="C88" s="10" t="s">
        <v>32</v>
      </c>
      <c r="D88" s="47"/>
      <c r="E88" s="47"/>
      <c r="F88" s="48"/>
      <c r="G88" s="24" t="s">
        <v>7</v>
      </c>
      <c r="H88" s="73">
        <f>(4.8+3.1+3.1)-(0.8+0.8)</f>
        <v>9.4</v>
      </c>
      <c r="I88" s="25"/>
      <c r="J88" s="25"/>
      <c r="K88" s="25"/>
    </row>
    <row r="89" spans="2:11" x14ac:dyDescent="0.25">
      <c r="B89" s="10"/>
      <c r="C89" s="10"/>
      <c r="D89" s="21"/>
      <c r="E89" s="21"/>
      <c r="F89" s="29"/>
      <c r="G89" s="29"/>
      <c r="H89" s="10"/>
      <c r="I89" s="25"/>
      <c r="J89" s="25"/>
      <c r="K89" s="25"/>
    </row>
    <row r="90" spans="2:11" x14ac:dyDescent="0.25">
      <c r="B90" s="10" t="s">
        <v>12</v>
      </c>
      <c r="C90" s="10"/>
      <c r="D90" s="21"/>
      <c r="E90" s="22"/>
      <c r="F90" s="23"/>
      <c r="G90" s="38"/>
      <c r="H90" s="67"/>
      <c r="I90" s="25"/>
      <c r="J90" s="25"/>
      <c r="K90" s="25"/>
    </row>
    <row r="91" spans="2:11" x14ac:dyDescent="0.25">
      <c r="B91" s="10">
        <v>19</v>
      </c>
      <c r="C91" s="10" t="s">
        <v>60</v>
      </c>
      <c r="D91" s="21"/>
      <c r="E91" s="22"/>
      <c r="F91" s="23"/>
      <c r="G91" s="24" t="s">
        <v>7</v>
      </c>
      <c r="H91" s="67">
        <f>2.15*2+0.75+1.4</f>
        <v>6.4499999999999993</v>
      </c>
      <c r="I91" s="25"/>
      <c r="J91" s="25"/>
      <c r="K91" s="25"/>
    </row>
    <row r="92" spans="2:11" x14ac:dyDescent="0.25">
      <c r="B92" s="10" t="s">
        <v>24</v>
      </c>
      <c r="C92" s="10" t="s">
        <v>66</v>
      </c>
      <c r="D92" s="21"/>
      <c r="E92" s="21"/>
      <c r="F92" s="29"/>
      <c r="G92" s="29"/>
      <c r="H92" s="69"/>
      <c r="I92" s="25"/>
      <c r="J92" s="25"/>
      <c r="K92" s="25"/>
    </row>
    <row r="93" spans="2:11" x14ac:dyDescent="0.25">
      <c r="B93" s="10">
        <v>1</v>
      </c>
      <c r="C93" s="10" t="s">
        <v>38</v>
      </c>
      <c r="D93" s="21"/>
      <c r="E93" s="21"/>
      <c r="F93" s="29"/>
      <c r="G93" s="24" t="s">
        <v>7</v>
      </c>
      <c r="H93" s="70">
        <f>3.1*4.8</f>
        <v>14.879999999999999</v>
      </c>
      <c r="I93" s="25"/>
      <c r="J93" s="25"/>
      <c r="K93" s="25"/>
    </row>
    <row r="94" spans="2:11" x14ac:dyDescent="0.25">
      <c r="B94" s="10">
        <v>2</v>
      </c>
      <c r="C94" s="10" t="s">
        <v>85</v>
      </c>
      <c r="D94" s="21"/>
      <c r="E94" s="21"/>
      <c r="F94" s="29"/>
      <c r="G94" s="24" t="s">
        <v>7</v>
      </c>
      <c r="H94" s="67">
        <f>4.8*2+3.1*2</f>
        <v>15.8</v>
      </c>
      <c r="I94" s="25"/>
      <c r="J94" s="25"/>
      <c r="K94" s="25"/>
    </row>
    <row r="95" spans="2:11" x14ac:dyDescent="0.25">
      <c r="B95" s="10">
        <v>3</v>
      </c>
      <c r="C95" s="10" t="s">
        <v>39</v>
      </c>
      <c r="D95" s="21"/>
      <c r="E95" s="21"/>
      <c r="F95" s="29"/>
      <c r="G95" s="24" t="s">
        <v>25</v>
      </c>
      <c r="H95" s="67">
        <f>14.88</f>
        <v>14.88</v>
      </c>
      <c r="I95" s="25"/>
      <c r="J95" s="25"/>
      <c r="K95" s="25"/>
    </row>
    <row r="96" spans="2:11" x14ac:dyDescent="0.25">
      <c r="B96" s="10">
        <v>4</v>
      </c>
      <c r="C96" s="10" t="s">
        <v>26</v>
      </c>
      <c r="D96" s="21"/>
      <c r="E96" s="21"/>
      <c r="F96" s="29"/>
      <c r="G96" s="24" t="s">
        <v>25</v>
      </c>
      <c r="H96" s="67">
        <v>14.88</v>
      </c>
      <c r="I96" s="25"/>
      <c r="J96" s="25"/>
      <c r="K96" s="25"/>
    </row>
    <row r="97" spans="2:11" x14ac:dyDescent="0.25">
      <c r="B97" s="10"/>
      <c r="C97" s="10" t="s">
        <v>40</v>
      </c>
      <c r="D97" s="21"/>
      <c r="E97" s="21"/>
      <c r="F97" s="29"/>
      <c r="G97" s="24" t="s">
        <v>7</v>
      </c>
      <c r="H97" s="67">
        <f>4.8*2+3.1*2</f>
        <v>15.8</v>
      </c>
      <c r="I97" s="25"/>
      <c r="J97" s="25"/>
      <c r="K97" s="25"/>
    </row>
    <row r="98" spans="2:11" x14ac:dyDescent="0.25">
      <c r="B98" s="10">
        <v>5</v>
      </c>
      <c r="C98" s="10" t="s">
        <v>49</v>
      </c>
      <c r="D98" s="21"/>
      <c r="E98" s="21"/>
      <c r="F98" s="29"/>
      <c r="G98" s="24" t="s">
        <v>25</v>
      </c>
      <c r="H98" s="67">
        <v>14.88</v>
      </c>
      <c r="I98" s="25"/>
      <c r="J98" s="25"/>
      <c r="K98" s="25"/>
    </row>
    <row r="99" spans="2:11" x14ac:dyDescent="0.25">
      <c r="B99" s="10">
        <v>6</v>
      </c>
      <c r="C99" s="10"/>
      <c r="D99" s="21"/>
      <c r="E99" s="21"/>
      <c r="F99" s="29"/>
      <c r="G99" s="24"/>
      <c r="H99" s="67"/>
      <c r="I99" s="25"/>
      <c r="J99" s="25"/>
      <c r="K99" s="25"/>
    </row>
    <row r="100" spans="2:11" x14ac:dyDescent="0.25">
      <c r="B100" s="10"/>
      <c r="C100" s="10"/>
      <c r="D100" s="21"/>
      <c r="E100" s="21"/>
      <c r="F100" s="29"/>
      <c r="G100" s="29"/>
      <c r="H100" s="10"/>
      <c r="I100" s="25"/>
      <c r="J100" s="25"/>
      <c r="K100" s="25"/>
    </row>
    <row r="101" spans="2:11" x14ac:dyDescent="0.25">
      <c r="B101" s="10" t="s">
        <v>27</v>
      </c>
      <c r="C101" s="10"/>
      <c r="D101" s="21"/>
      <c r="E101" s="22"/>
      <c r="F101" s="23"/>
      <c r="G101" s="38"/>
      <c r="H101" s="67"/>
      <c r="I101" s="25"/>
      <c r="J101" s="25"/>
      <c r="K101" s="25"/>
    </row>
    <row r="102" spans="2:11" x14ac:dyDescent="0.25">
      <c r="B102" s="10"/>
      <c r="C102" s="10" t="s">
        <v>48</v>
      </c>
      <c r="D102" s="21"/>
      <c r="E102" s="22"/>
      <c r="F102" s="23"/>
      <c r="G102" s="39" t="s">
        <v>25</v>
      </c>
      <c r="H102" s="70">
        <f>(4.8*2+3.1*2)*2.41-(2.15*1.39+0.8*2.1)</f>
        <v>33.409500000000001</v>
      </c>
      <c r="I102" s="25"/>
      <c r="J102" s="25"/>
      <c r="K102" s="25"/>
    </row>
    <row r="103" spans="2:11" x14ac:dyDescent="0.25">
      <c r="B103" s="10">
        <v>9</v>
      </c>
      <c r="C103" s="10" t="s">
        <v>34</v>
      </c>
      <c r="D103" s="21"/>
      <c r="E103" s="22"/>
      <c r="F103" s="23"/>
      <c r="G103" s="24" t="s">
        <v>25</v>
      </c>
      <c r="H103" s="70">
        <v>33.409999999999997</v>
      </c>
      <c r="I103" s="25"/>
      <c r="J103" s="25"/>
      <c r="K103" s="25"/>
    </row>
    <row r="104" spans="2:11" x14ac:dyDescent="0.25">
      <c r="B104" s="10">
        <v>10</v>
      </c>
      <c r="C104" s="10" t="s">
        <v>96</v>
      </c>
      <c r="D104" s="21"/>
      <c r="E104" s="21"/>
      <c r="F104" s="29"/>
      <c r="G104" s="24" t="s">
        <v>25</v>
      </c>
      <c r="H104" s="70">
        <v>33.409999999999997</v>
      </c>
      <c r="I104" s="25"/>
      <c r="J104" s="25"/>
      <c r="K104" s="25"/>
    </row>
    <row r="105" spans="2:11" x14ac:dyDescent="0.25">
      <c r="B105" s="10">
        <v>11</v>
      </c>
      <c r="C105" s="10" t="s">
        <v>57</v>
      </c>
      <c r="D105" s="21"/>
      <c r="E105" s="21"/>
      <c r="F105" s="29"/>
      <c r="G105" s="24" t="s">
        <v>25</v>
      </c>
      <c r="H105" s="70">
        <v>0</v>
      </c>
      <c r="I105" s="25"/>
      <c r="J105" s="25"/>
      <c r="K105" s="25"/>
    </row>
    <row r="106" spans="2:11" x14ac:dyDescent="0.25">
      <c r="B106" s="10">
        <v>12</v>
      </c>
      <c r="C106" s="10" t="s">
        <v>56</v>
      </c>
      <c r="D106" s="21"/>
      <c r="E106" s="22"/>
      <c r="F106" s="23"/>
      <c r="G106" s="24" t="s">
        <v>25</v>
      </c>
      <c r="H106" s="70">
        <v>0</v>
      </c>
      <c r="I106" s="25"/>
      <c r="J106" s="25"/>
      <c r="K106" s="25"/>
    </row>
    <row r="107" spans="2:11" x14ac:dyDescent="0.25">
      <c r="B107" s="10"/>
      <c r="C107" s="10"/>
      <c r="D107" s="21"/>
      <c r="E107" s="21"/>
      <c r="F107" s="29"/>
      <c r="G107" s="24"/>
      <c r="H107" s="70"/>
      <c r="I107" s="25"/>
      <c r="J107" s="25"/>
      <c r="K107" s="25"/>
    </row>
    <row r="108" spans="2:11" x14ac:dyDescent="0.25">
      <c r="B108" s="10"/>
      <c r="C108" s="10"/>
      <c r="D108" s="21"/>
      <c r="E108" s="21"/>
      <c r="F108" s="29"/>
      <c r="G108" s="24"/>
      <c r="H108" s="70"/>
      <c r="I108" s="25"/>
      <c r="J108" s="25"/>
      <c r="K108" s="25"/>
    </row>
    <row r="109" spans="2:11" x14ac:dyDescent="0.25">
      <c r="B109" s="10"/>
      <c r="C109" s="10"/>
      <c r="D109" s="21"/>
      <c r="E109" s="21"/>
      <c r="F109" s="29"/>
      <c r="G109" s="24"/>
      <c r="H109" s="70"/>
      <c r="I109" s="25"/>
      <c r="J109" s="25"/>
      <c r="K109" s="25"/>
    </row>
    <row r="110" spans="2:11" x14ac:dyDescent="0.25">
      <c r="B110" s="10"/>
      <c r="C110" s="10"/>
      <c r="D110" s="21"/>
      <c r="E110" s="21"/>
      <c r="F110" s="29"/>
      <c r="G110" s="29"/>
      <c r="H110" s="10"/>
      <c r="I110" s="25"/>
      <c r="J110" s="25"/>
      <c r="K110" s="25"/>
    </row>
    <row r="111" spans="2:11" x14ac:dyDescent="0.25">
      <c r="B111" s="10" t="s">
        <v>28</v>
      </c>
      <c r="C111" s="10"/>
      <c r="D111" s="21"/>
      <c r="E111" s="21"/>
      <c r="F111" s="29"/>
      <c r="G111" s="29"/>
      <c r="H111" s="69"/>
      <c r="I111" s="25"/>
      <c r="J111" s="25"/>
      <c r="K111" s="25"/>
    </row>
    <row r="112" spans="2:11" x14ac:dyDescent="0.25">
      <c r="B112" s="10">
        <v>16</v>
      </c>
      <c r="C112" s="10" t="s">
        <v>29</v>
      </c>
      <c r="D112" s="31"/>
      <c r="E112" s="31"/>
      <c r="F112" s="32"/>
      <c r="G112" s="24" t="s">
        <v>25</v>
      </c>
      <c r="H112" s="67">
        <v>14.88</v>
      </c>
      <c r="I112" s="25"/>
      <c r="J112" s="25"/>
      <c r="K112" s="25"/>
    </row>
    <row r="113" spans="2:11" x14ac:dyDescent="0.25">
      <c r="B113" s="10">
        <v>17</v>
      </c>
      <c r="C113" s="10" t="s">
        <v>50</v>
      </c>
      <c r="D113" s="33"/>
      <c r="E113" s="33"/>
      <c r="F113" s="34"/>
      <c r="G113" s="24" t="s">
        <v>25</v>
      </c>
      <c r="H113" s="72">
        <v>14.88</v>
      </c>
      <c r="I113" s="25"/>
      <c r="J113" s="25"/>
      <c r="K113" s="25"/>
    </row>
    <row r="114" spans="2:11" x14ac:dyDescent="0.25">
      <c r="B114" s="10">
        <v>18</v>
      </c>
      <c r="C114" s="10" t="s">
        <v>59</v>
      </c>
      <c r="D114" s="33"/>
      <c r="E114" s="33"/>
      <c r="F114" s="34"/>
      <c r="G114" s="24" t="s">
        <v>25</v>
      </c>
      <c r="H114" s="72">
        <v>14.88</v>
      </c>
      <c r="I114" s="25"/>
      <c r="J114" s="25"/>
      <c r="K114" s="25"/>
    </row>
    <row r="115" spans="2:11" x14ac:dyDescent="0.25">
      <c r="B115" s="10"/>
      <c r="C115" s="10" t="s">
        <v>32</v>
      </c>
      <c r="D115" s="33"/>
      <c r="E115" s="33"/>
      <c r="F115" s="34"/>
      <c r="G115" s="24" t="s">
        <v>7</v>
      </c>
      <c r="H115" s="72">
        <f>4.8*2+3.1*2-0.8</f>
        <v>15</v>
      </c>
      <c r="I115" s="25"/>
      <c r="J115" s="25"/>
      <c r="K115" s="25"/>
    </row>
    <row r="116" spans="2:11" x14ac:dyDescent="0.25">
      <c r="B116" s="10"/>
      <c r="C116" s="10"/>
      <c r="D116" s="21"/>
      <c r="E116" s="21"/>
      <c r="F116" s="29"/>
      <c r="G116" s="29"/>
      <c r="H116" s="10"/>
      <c r="I116" s="25"/>
      <c r="J116" s="25"/>
      <c r="K116" s="25"/>
    </row>
    <row r="117" spans="2:11" x14ac:dyDescent="0.25">
      <c r="B117" s="10" t="s">
        <v>12</v>
      </c>
      <c r="C117" s="10"/>
      <c r="D117" s="21"/>
      <c r="E117" s="22"/>
      <c r="F117" s="23"/>
      <c r="G117" s="38"/>
      <c r="H117" s="67"/>
      <c r="I117" s="25"/>
      <c r="J117" s="25"/>
      <c r="K117" s="25"/>
    </row>
    <row r="118" spans="2:11" x14ac:dyDescent="0.25">
      <c r="B118" s="10">
        <v>20</v>
      </c>
      <c r="C118" s="10" t="s">
        <v>41</v>
      </c>
      <c r="D118" s="21"/>
      <c r="E118" s="22"/>
      <c r="F118" s="23"/>
      <c r="G118" s="24" t="s">
        <v>7</v>
      </c>
      <c r="H118" s="67">
        <f>2.15+1.39*2</f>
        <v>4.93</v>
      </c>
      <c r="I118" s="25"/>
      <c r="J118" s="25"/>
      <c r="K118" s="25"/>
    </row>
    <row r="119" spans="2:11" x14ac:dyDescent="0.25">
      <c r="B119" s="10" t="s">
        <v>24</v>
      </c>
      <c r="C119" s="10" t="s">
        <v>65</v>
      </c>
      <c r="D119" s="21"/>
      <c r="E119" s="21"/>
      <c r="F119" s="29"/>
      <c r="G119" s="29"/>
      <c r="H119" s="69"/>
      <c r="I119" s="25"/>
      <c r="J119" s="25"/>
      <c r="K119" s="25"/>
    </row>
    <row r="120" spans="2:11" x14ac:dyDescent="0.25">
      <c r="B120" s="10">
        <v>1</v>
      </c>
      <c r="C120" s="10" t="s">
        <v>38</v>
      </c>
      <c r="D120" s="21"/>
      <c r="E120" s="21"/>
      <c r="F120" s="29"/>
      <c r="G120" s="24" t="s">
        <v>7</v>
      </c>
      <c r="H120" s="70">
        <f>1.2*3.4+1.05*1.5</f>
        <v>5.6550000000000002</v>
      </c>
      <c r="I120" s="25"/>
      <c r="J120" s="25"/>
      <c r="K120" s="25"/>
    </row>
    <row r="121" spans="2:11" x14ac:dyDescent="0.25">
      <c r="B121" s="10">
        <v>4</v>
      </c>
      <c r="C121" s="10" t="s">
        <v>85</v>
      </c>
      <c r="D121" s="21"/>
      <c r="E121" s="21"/>
      <c r="F121" s="29"/>
      <c r="G121" s="24" t="s">
        <v>7</v>
      </c>
      <c r="H121" s="67">
        <f>3.4+1.2+1.2+1</f>
        <v>6.8</v>
      </c>
      <c r="I121" s="25"/>
      <c r="J121" s="25"/>
      <c r="K121" s="25"/>
    </row>
    <row r="122" spans="2:11" x14ac:dyDescent="0.25">
      <c r="B122" s="10">
        <v>5</v>
      </c>
      <c r="C122" s="10" t="s">
        <v>39</v>
      </c>
      <c r="D122" s="21"/>
      <c r="E122" s="21"/>
      <c r="F122" s="29"/>
      <c r="G122" s="24" t="s">
        <v>25</v>
      </c>
      <c r="H122" s="67">
        <f>5.66</f>
        <v>5.66</v>
      </c>
      <c r="I122" s="25"/>
      <c r="J122" s="25"/>
      <c r="K122" s="25"/>
    </row>
    <row r="123" spans="2:11" x14ac:dyDescent="0.25">
      <c r="B123" s="10"/>
      <c r="C123" s="10" t="s">
        <v>26</v>
      </c>
      <c r="D123" s="21"/>
      <c r="E123" s="21"/>
      <c r="F123" s="29"/>
      <c r="G123" s="24" t="s">
        <v>25</v>
      </c>
      <c r="H123" s="67">
        <v>5.66</v>
      </c>
      <c r="I123" s="25"/>
      <c r="J123" s="25"/>
      <c r="K123" s="25"/>
    </row>
    <row r="124" spans="2:11" x14ac:dyDescent="0.25">
      <c r="B124" s="10"/>
      <c r="C124" s="10" t="s">
        <v>40</v>
      </c>
      <c r="D124" s="21"/>
      <c r="E124" s="21"/>
      <c r="F124" s="29"/>
      <c r="G124" s="24" t="s">
        <v>7</v>
      </c>
      <c r="H124" s="67">
        <f>3.4+2.1+1.2</f>
        <v>6.7</v>
      </c>
      <c r="I124" s="25"/>
      <c r="J124" s="25"/>
      <c r="K124" s="25"/>
    </row>
    <row r="125" spans="2:11" x14ac:dyDescent="0.25">
      <c r="B125" s="10">
        <v>6</v>
      </c>
      <c r="C125" s="10" t="s">
        <v>49</v>
      </c>
      <c r="D125" s="21"/>
      <c r="E125" s="21"/>
      <c r="F125" s="29"/>
      <c r="G125" s="24" t="s">
        <v>25</v>
      </c>
      <c r="H125" s="67">
        <v>5.66</v>
      </c>
      <c r="I125" s="25"/>
      <c r="J125" s="25"/>
      <c r="K125" s="25"/>
    </row>
    <row r="126" spans="2:11" x14ac:dyDescent="0.25">
      <c r="B126" s="10"/>
      <c r="C126" s="10"/>
      <c r="D126" s="21"/>
      <c r="E126" s="21"/>
      <c r="F126" s="29"/>
      <c r="G126" s="29"/>
      <c r="H126" s="10"/>
      <c r="I126" s="25"/>
      <c r="J126" s="25"/>
      <c r="K126" s="25"/>
    </row>
    <row r="127" spans="2:11" x14ac:dyDescent="0.25">
      <c r="B127" s="10" t="s">
        <v>27</v>
      </c>
      <c r="C127" s="10"/>
      <c r="D127" s="21"/>
      <c r="E127" s="22"/>
      <c r="F127" s="23"/>
      <c r="G127" s="38"/>
      <c r="H127" s="67"/>
      <c r="I127" s="25"/>
      <c r="J127" s="25"/>
      <c r="K127" s="25"/>
    </row>
    <row r="128" spans="2:11" x14ac:dyDescent="0.25">
      <c r="B128" s="10"/>
      <c r="C128" s="10" t="s">
        <v>48</v>
      </c>
      <c r="D128" s="21"/>
      <c r="E128" s="22"/>
      <c r="F128" s="23"/>
      <c r="G128" s="39" t="s">
        <v>25</v>
      </c>
      <c r="H128" s="70">
        <f>(3.4+1.2+2.1)*2.41-(0.9*2+0.8*2)</f>
        <v>12.746999999999998</v>
      </c>
      <c r="I128" s="25"/>
      <c r="J128" s="25"/>
      <c r="K128" s="25"/>
    </row>
    <row r="129" spans="2:11" x14ac:dyDescent="0.25">
      <c r="B129" s="10">
        <v>9</v>
      </c>
      <c r="C129" s="10" t="s">
        <v>34</v>
      </c>
      <c r="D129" s="21"/>
      <c r="E129" s="22"/>
      <c r="F129" s="23"/>
      <c r="G129" s="24" t="s">
        <v>25</v>
      </c>
      <c r="H129" s="70">
        <v>12.75</v>
      </c>
      <c r="I129" s="25"/>
      <c r="J129" s="25"/>
      <c r="K129" s="25"/>
    </row>
    <row r="130" spans="2:11" x14ac:dyDescent="0.25">
      <c r="B130" s="10">
        <v>10</v>
      </c>
      <c r="C130" s="10" t="s">
        <v>55</v>
      </c>
      <c r="D130" s="21"/>
      <c r="E130" s="21"/>
      <c r="F130" s="29"/>
      <c r="G130" s="24" t="s">
        <v>25</v>
      </c>
      <c r="H130" s="70">
        <v>12.75</v>
      </c>
      <c r="I130" s="25"/>
      <c r="J130" s="25"/>
      <c r="K130" s="25"/>
    </row>
    <row r="131" spans="2:11" x14ac:dyDescent="0.25">
      <c r="B131" s="10">
        <v>11</v>
      </c>
      <c r="C131" s="10" t="s">
        <v>57</v>
      </c>
      <c r="D131" s="21"/>
      <c r="E131" s="21"/>
      <c r="F131" s="29"/>
      <c r="G131" s="24" t="s">
        <v>25</v>
      </c>
      <c r="H131" s="70">
        <v>12.75</v>
      </c>
      <c r="I131" s="25"/>
      <c r="J131" s="25"/>
      <c r="K131" s="25"/>
    </row>
    <row r="132" spans="2:11" x14ac:dyDescent="0.25">
      <c r="B132" s="10">
        <v>12</v>
      </c>
      <c r="C132" s="10" t="s">
        <v>56</v>
      </c>
      <c r="D132" s="21"/>
      <c r="E132" s="22"/>
      <c r="F132" s="23"/>
      <c r="G132" s="24" t="s">
        <v>25</v>
      </c>
      <c r="H132" s="70">
        <v>12.75</v>
      </c>
      <c r="I132" s="25"/>
      <c r="J132" s="25"/>
      <c r="K132" s="25"/>
    </row>
    <row r="133" spans="2:11" x14ac:dyDescent="0.25">
      <c r="B133" s="10"/>
      <c r="C133" s="10"/>
      <c r="D133" s="21"/>
      <c r="E133" s="21"/>
      <c r="F133" s="29"/>
      <c r="G133" s="29"/>
      <c r="H133" s="10"/>
      <c r="I133" s="25"/>
      <c r="J133" s="25"/>
      <c r="K133" s="25"/>
    </row>
    <row r="134" spans="2:11" x14ac:dyDescent="0.25">
      <c r="B134" s="10" t="s">
        <v>28</v>
      </c>
      <c r="C134" s="10"/>
      <c r="D134" s="21"/>
      <c r="E134" s="21"/>
      <c r="F134" s="29"/>
      <c r="G134" s="29"/>
      <c r="H134" s="69"/>
      <c r="I134" s="25"/>
      <c r="J134" s="25"/>
      <c r="K134" s="25"/>
    </row>
    <row r="135" spans="2:11" x14ac:dyDescent="0.25">
      <c r="B135" s="10">
        <v>16</v>
      </c>
      <c r="C135" s="10" t="s">
        <v>50</v>
      </c>
      <c r="D135" s="31"/>
      <c r="E135" s="31"/>
      <c r="F135" s="32"/>
      <c r="G135" s="42" t="s">
        <v>25</v>
      </c>
      <c r="H135" s="69">
        <v>5.66</v>
      </c>
      <c r="I135" s="25"/>
      <c r="J135" s="25"/>
      <c r="K135" s="25"/>
    </row>
    <row r="136" spans="2:11" x14ac:dyDescent="0.25">
      <c r="B136" s="10">
        <v>17</v>
      </c>
      <c r="C136" s="10" t="s">
        <v>29</v>
      </c>
      <c r="D136" s="31"/>
      <c r="E136" s="31"/>
      <c r="F136" s="32"/>
      <c r="G136" s="24" t="s">
        <v>25</v>
      </c>
      <c r="H136" s="67">
        <v>5.66</v>
      </c>
      <c r="I136" s="25"/>
      <c r="J136" s="25"/>
      <c r="K136" s="25"/>
    </row>
    <row r="137" spans="2:11" x14ac:dyDescent="0.25">
      <c r="B137" s="10">
        <v>18</v>
      </c>
      <c r="C137" s="10" t="s">
        <v>30</v>
      </c>
      <c r="D137" s="33"/>
      <c r="E137" s="33"/>
      <c r="F137" s="34"/>
      <c r="G137" s="24" t="s">
        <v>25</v>
      </c>
      <c r="H137" s="72">
        <v>5.66</v>
      </c>
      <c r="I137" s="25"/>
      <c r="J137" s="25"/>
      <c r="K137" s="25"/>
    </row>
    <row r="138" spans="2:11" x14ac:dyDescent="0.25">
      <c r="B138" s="10"/>
      <c r="C138" s="10" t="s">
        <v>31</v>
      </c>
      <c r="D138" s="33"/>
      <c r="E138" s="33"/>
      <c r="F138" s="34"/>
      <c r="G138" s="24" t="s">
        <v>25</v>
      </c>
      <c r="H138" s="72">
        <v>0</v>
      </c>
      <c r="I138" s="25"/>
      <c r="J138" s="25"/>
      <c r="K138" s="25"/>
    </row>
    <row r="139" spans="2:11" x14ac:dyDescent="0.25">
      <c r="B139" s="10"/>
      <c r="C139" s="10" t="s">
        <v>32</v>
      </c>
      <c r="D139" s="33"/>
      <c r="E139" s="33"/>
      <c r="F139" s="34"/>
      <c r="G139" s="24" t="s">
        <v>7</v>
      </c>
      <c r="H139" s="72">
        <f>1.2+3.4+2</f>
        <v>6.6</v>
      </c>
      <c r="I139" s="25"/>
      <c r="J139" s="25"/>
      <c r="K139" s="25"/>
    </row>
    <row r="140" spans="2:11" x14ac:dyDescent="0.25">
      <c r="B140" s="10"/>
      <c r="C140" s="10"/>
      <c r="D140" s="21"/>
      <c r="E140" s="21"/>
      <c r="F140" s="29"/>
      <c r="G140" s="29"/>
      <c r="H140" s="10"/>
      <c r="I140" s="25"/>
      <c r="J140" s="25"/>
      <c r="K140" s="25"/>
    </row>
    <row r="141" spans="2:11" x14ac:dyDescent="0.25">
      <c r="B141" s="10" t="s">
        <v>12</v>
      </c>
      <c r="C141" s="10"/>
      <c r="D141" s="21"/>
      <c r="E141" s="22"/>
      <c r="F141" s="23"/>
      <c r="G141" s="38"/>
      <c r="H141" s="67"/>
      <c r="I141" s="25"/>
      <c r="J141" s="25"/>
      <c r="K141" s="25"/>
    </row>
    <row r="142" spans="2:11" x14ac:dyDescent="0.25">
      <c r="B142" s="10">
        <v>19</v>
      </c>
      <c r="C142" s="10" t="s">
        <v>33</v>
      </c>
      <c r="D142" s="21"/>
      <c r="E142" s="22"/>
      <c r="F142" s="23"/>
      <c r="G142" s="24" t="s">
        <v>7</v>
      </c>
      <c r="H142" s="67">
        <v>2.4</v>
      </c>
      <c r="I142" s="25"/>
      <c r="J142" s="25"/>
      <c r="K142" s="25"/>
    </row>
    <row r="143" spans="2:11" x14ac:dyDescent="0.25">
      <c r="B143" s="10" t="s">
        <v>24</v>
      </c>
      <c r="C143" s="10" t="s">
        <v>97</v>
      </c>
      <c r="D143" s="21"/>
      <c r="E143" s="21"/>
      <c r="F143" s="29"/>
      <c r="G143" s="29"/>
      <c r="H143" s="69"/>
      <c r="I143" s="25"/>
      <c r="J143" s="25"/>
      <c r="K143" s="25"/>
    </row>
    <row r="144" spans="2:11" x14ac:dyDescent="0.25">
      <c r="B144" s="10">
        <v>1</v>
      </c>
      <c r="C144" s="10" t="s">
        <v>38</v>
      </c>
      <c r="D144" s="21"/>
      <c r="E144" s="21"/>
      <c r="F144" s="29"/>
      <c r="G144" s="24" t="s">
        <v>25</v>
      </c>
      <c r="H144" s="70">
        <f>1.5*2.1</f>
        <v>3.1500000000000004</v>
      </c>
      <c r="I144" s="25"/>
      <c r="J144" s="25"/>
      <c r="K144" s="25"/>
    </row>
    <row r="145" spans="2:11" x14ac:dyDescent="0.25">
      <c r="B145" s="10">
        <v>2</v>
      </c>
      <c r="C145" s="10" t="s">
        <v>39</v>
      </c>
      <c r="D145" s="21"/>
      <c r="E145" s="21"/>
      <c r="F145" s="29"/>
      <c r="G145" s="24" t="s">
        <v>25</v>
      </c>
      <c r="H145" s="67">
        <v>3.15</v>
      </c>
      <c r="I145" s="25"/>
      <c r="J145" s="25"/>
      <c r="K145" s="25"/>
    </row>
    <row r="146" spans="2:11" x14ac:dyDescent="0.25">
      <c r="B146" s="10">
        <v>3</v>
      </c>
      <c r="C146" s="10" t="s">
        <v>26</v>
      </c>
      <c r="D146" s="21"/>
      <c r="E146" s="21"/>
      <c r="F146" s="29"/>
      <c r="G146" s="24" t="s">
        <v>25</v>
      </c>
      <c r="H146" s="67">
        <v>3.15</v>
      </c>
      <c r="I146" s="25"/>
      <c r="J146" s="25"/>
      <c r="K146" s="25"/>
    </row>
    <row r="147" spans="2:11" x14ac:dyDescent="0.25">
      <c r="B147" s="10">
        <v>4</v>
      </c>
      <c r="C147" s="10" t="s">
        <v>40</v>
      </c>
      <c r="D147" s="21"/>
      <c r="E147" s="21"/>
      <c r="F147" s="29"/>
      <c r="G147" s="24" t="s">
        <v>7</v>
      </c>
      <c r="H147" s="67">
        <f>2*2+1.5*2</f>
        <v>7</v>
      </c>
      <c r="I147" s="25"/>
      <c r="J147" s="25"/>
      <c r="K147" s="25"/>
    </row>
    <row r="148" spans="2:11" x14ac:dyDescent="0.25">
      <c r="B148" s="10">
        <v>5</v>
      </c>
      <c r="C148" s="10" t="s">
        <v>49</v>
      </c>
      <c r="D148" s="21"/>
      <c r="E148" s="21"/>
      <c r="F148" s="29"/>
      <c r="G148" s="24" t="s">
        <v>25</v>
      </c>
      <c r="H148" s="67">
        <v>3.15</v>
      </c>
      <c r="I148" s="25"/>
      <c r="J148" s="25"/>
      <c r="K148" s="25"/>
    </row>
    <row r="149" spans="2:11" x14ac:dyDescent="0.25">
      <c r="B149" s="10"/>
      <c r="C149" s="10" t="s">
        <v>85</v>
      </c>
      <c r="D149" s="21"/>
      <c r="E149" s="21"/>
      <c r="F149" s="29"/>
      <c r="G149" s="24" t="s">
        <v>7</v>
      </c>
      <c r="H149" s="67">
        <v>1.5</v>
      </c>
      <c r="I149" s="25"/>
      <c r="J149" s="25"/>
      <c r="K149" s="25"/>
    </row>
    <row r="150" spans="2:11" x14ac:dyDescent="0.25">
      <c r="B150" s="10"/>
      <c r="C150" s="10"/>
      <c r="D150" s="21"/>
      <c r="E150" s="21"/>
      <c r="F150" s="29"/>
      <c r="G150" s="24"/>
      <c r="H150" s="67"/>
      <c r="I150" s="25"/>
      <c r="J150" s="25"/>
      <c r="K150" s="25"/>
    </row>
    <row r="151" spans="2:11" x14ac:dyDescent="0.25">
      <c r="B151" s="10" t="s">
        <v>27</v>
      </c>
      <c r="C151" s="10"/>
      <c r="D151" s="21"/>
      <c r="E151" s="22"/>
      <c r="F151" s="23"/>
      <c r="G151" s="38"/>
      <c r="H151" s="67"/>
      <c r="I151" s="25"/>
      <c r="J151" s="25"/>
      <c r="K151" s="25"/>
    </row>
    <row r="152" spans="2:11" x14ac:dyDescent="0.25">
      <c r="B152" s="10"/>
      <c r="C152" s="10" t="s">
        <v>68</v>
      </c>
      <c r="D152" s="21"/>
      <c r="E152" s="22"/>
      <c r="F152" s="23"/>
      <c r="G152" s="24" t="s">
        <v>25</v>
      </c>
      <c r="H152" s="70">
        <f>(1.5*2+2.1*2)*2.5-(0.8*2)</f>
        <v>16.399999999999999</v>
      </c>
      <c r="I152" s="25"/>
      <c r="J152" s="25"/>
      <c r="K152" s="25"/>
    </row>
    <row r="153" spans="2:11" x14ac:dyDescent="0.25">
      <c r="B153" s="10"/>
      <c r="C153" s="10" t="s">
        <v>98</v>
      </c>
      <c r="D153" s="21"/>
      <c r="E153" s="22"/>
      <c r="F153" s="23"/>
      <c r="G153" s="24" t="s">
        <v>25</v>
      </c>
      <c r="H153" s="70">
        <f>2.1*2.5-0.8*2.1</f>
        <v>3.57</v>
      </c>
      <c r="I153" s="25"/>
      <c r="J153" s="25"/>
      <c r="K153" s="25"/>
    </row>
    <row r="154" spans="2:11" x14ac:dyDescent="0.25">
      <c r="B154" s="10">
        <v>9</v>
      </c>
      <c r="C154" s="10" t="s">
        <v>99</v>
      </c>
      <c r="D154" s="21"/>
      <c r="E154" s="22"/>
      <c r="F154" s="23"/>
      <c r="G154" s="24" t="s">
        <v>25</v>
      </c>
      <c r="H154" s="70">
        <v>16.399999999999999</v>
      </c>
      <c r="I154" s="25"/>
      <c r="J154" s="25"/>
      <c r="K154" s="25"/>
    </row>
    <row r="155" spans="2:11" x14ac:dyDescent="0.25">
      <c r="B155" s="10">
        <v>10</v>
      </c>
      <c r="C155" s="10" t="s">
        <v>100</v>
      </c>
      <c r="D155" s="21"/>
      <c r="E155" s="21"/>
      <c r="F155" s="29"/>
      <c r="G155" s="24" t="s">
        <v>25</v>
      </c>
      <c r="H155" s="70">
        <v>16.399999999999999</v>
      </c>
      <c r="I155" s="25"/>
      <c r="J155" s="25"/>
      <c r="K155" s="25"/>
    </row>
    <row r="156" spans="2:11" x14ac:dyDescent="0.25">
      <c r="B156" s="10"/>
      <c r="C156" s="10" t="s">
        <v>80</v>
      </c>
      <c r="D156" s="21"/>
      <c r="E156" s="21"/>
      <c r="F156" s="29"/>
      <c r="G156" s="24" t="s">
        <v>25</v>
      </c>
      <c r="H156" s="70">
        <v>0</v>
      </c>
      <c r="I156" s="25"/>
      <c r="J156" s="25"/>
      <c r="K156" s="25"/>
    </row>
    <row r="157" spans="2:11" x14ac:dyDescent="0.25">
      <c r="B157" s="10">
        <v>12</v>
      </c>
      <c r="C157" s="10" t="s">
        <v>35</v>
      </c>
      <c r="D157" s="21"/>
      <c r="E157" s="21"/>
      <c r="F157" s="29"/>
      <c r="G157" s="24" t="s">
        <v>25</v>
      </c>
      <c r="H157" s="74"/>
      <c r="I157" s="25"/>
      <c r="J157" s="25"/>
      <c r="K157" s="25"/>
    </row>
    <row r="158" spans="2:11" x14ac:dyDescent="0.25">
      <c r="B158" s="10">
        <v>13</v>
      </c>
      <c r="C158" s="10" t="s">
        <v>69</v>
      </c>
      <c r="D158" s="21"/>
      <c r="E158" s="21"/>
      <c r="F158" s="29"/>
      <c r="G158" s="24" t="s">
        <v>25</v>
      </c>
      <c r="H158" s="69">
        <v>0</v>
      </c>
      <c r="I158" s="25"/>
      <c r="J158" s="25"/>
      <c r="K158" s="25"/>
    </row>
    <row r="159" spans="2:11" x14ac:dyDescent="0.25">
      <c r="B159" s="10">
        <v>14</v>
      </c>
      <c r="C159" s="10" t="s">
        <v>101</v>
      </c>
      <c r="D159" s="21"/>
      <c r="E159" s="21"/>
      <c r="F159" s="29"/>
      <c r="G159" s="24" t="s">
        <v>7</v>
      </c>
      <c r="H159" s="69">
        <v>2.5</v>
      </c>
      <c r="I159" s="25"/>
      <c r="J159" s="25"/>
      <c r="K159" s="25"/>
    </row>
    <row r="160" spans="2:11" x14ac:dyDescent="0.25">
      <c r="B160" s="10">
        <v>15</v>
      </c>
      <c r="C160" s="10"/>
      <c r="D160" s="21"/>
      <c r="E160" s="21"/>
      <c r="F160" s="29"/>
      <c r="G160" s="24"/>
      <c r="H160" s="69"/>
      <c r="I160" s="25"/>
      <c r="J160" s="25"/>
      <c r="K160" s="25"/>
    </row>
    <row r="161" spans="2:11" x14ac:dyDescent="0.25">
      <c r="B161" s="10"/>
      <c r="C161" s="10"/>
      <c r="D161" s="21"/>
      <c r="E161" s="21"/>
      <c r="F161" s="29"/>
      <c r="G161" s="29"/>
      <c r="H161" s="10"/>
      <c r="I161" s="25"/>
      <c r="J161" s="25"/>
      <c r="K161" s="25"/>
    </row>
    <row r="162" spans="2:11" x14ac:dyDescent="0.25">
      <c r="B162" s="10" t="s">
        <v>28</v>
      </c>
      <c r="C162" s="10"/>
      <c r="D162" s="21"/>
      <c r="E162" s="21"/>
      <c r="F162" s="29"/>
      <c r="G162" s="29"/>
      <c r="H162" s="69"/>
      <c r="I162" s="25"/>
      <c r="J162" s="25"/>
      <c r="K162" s="25"/>
    </row>
    <row r="163" spans="2:11" x14ac:dyDescent="0.25">
      <c r="B163" s="10">
        <v>16</v>
      </c>
      <c r="C163" s="10" t="s">
        <v>29</v>
      </c>
      <c r="D163" s="31"/>
      <c r="E163" s="31"/>
      <c r="F163" s="32"/>
      <c r="G163" s="24" t="s">
        <v>25</v>
      </c>
      <c r="H163" s="67">
        <v>3.15</v>
      </c>
      <c r="I163" s="25"/>
      <c r="J163" s="25"/>
      <c r="K163" s="25"/>
    </row>
    <row r="164" spans="2:11" x14ac:dyDescent="0.25">
      <c r="B164" s="10">
        <v>17</v>
      </c>
      <c r="C164" s="10" t="s">
        <v>30</v>
      </c>
      <c r="D164" s="33"/>
      <c r="E164" s="33"/>
      <c r="F164" s="34"/>
      <c r="G164" s="24" t="s">
        <v>25</v>
      </c>
      <c r="H164" s="72">
        <v>3.15</v>
      </c>
      <c r="I164" s="25"/>
      <c r="J164" s="25"/>
      <c r="K164" s="25"/>
    </row>
    <row r="165" spans="2:11" x14ac:dyDescent="0.25">
      <c r="B165" s="10"/>
      <c r="C165" s="10" t="s">
        <v>36</v>
      </c>
      <c r="D165" s="33"/>
      <c r="E165" s="33"/>
      <c r="F165" s="34"/>
      <c r="G165" s="24" t="s">
        <v>25</v>
      </c>
      <c r="H165" s="72">
        <v>0</v>
      </c>
      <c r="I165" s="25"/>
      <c r="J165" s="25"/>
      <c r="K165" s="25"/>
    </row>
    <row r="166" spans="2:11" x14ac:dyDescent="0.25">
      <c r="B166" s="10"/>
      <c r="C166" s="10"/>
      <c r="D166" s="33"/>
      <c r="E166" s="33"/>
      <c r="F166" s="34"/>
      <c r="G166" s="24"/>
      <c r="H166" s="72"/>
      <c r="I166" s="25"/>
      <c r="J166" s="25"/>
      <c r="K166" s="25"/>
    </row>
    <row r="167" spans="2:11" x14ac:dyDescent="0.25">
      <c r="B167" s="10"/>
      <c r="C167" s="10"/>
      <c r="D167" s="21"/>
      <c r="E167" s="21"/>
      <c r="F167" s="29"/>
      <c r="G167" s="29"/>
      <c r="H167" s="10"/>
      <c r="I167" s="25"/>
      <c r="J167" s="25"/>
      <c r="K167" s="25"/>
    </row>
    <row r="168" spans="2:11" x14ac:dyDescent="0.25">
      <c r="B168" s="10" t="s">
        <v>12</v>
      </c>
      <c r="C168" s="10"/>
      <c r="D168" s="21"/>
      <c r="E168" s="22"/>
      <c r="F168" s="23"/>
      <c r="G168" s="38"/>
      <c r="H168" s="67"/>
      <c r="I168" s="25"/>
      <c r="J168" s="25"/>
      <c r="K168" s="25"/>
    </row>
    <row r="169" spans="2:11" x14ac:dyDescent="0.25">
      <c r="B169" s="10">
        <v>19</v>
      </c>
      <c r="C169" s="10" t="s">
        <v>72</v>
      </c>
      <c r="D169" s="21"/>
      <c r="E169" s="22"/>
      <c r="F169" s="23"/>
      <c r="G169" s="24" t="s">
        <v>25</v>
      </c>
      <c r="H169" s="70">
        <v>0</v>
      </c>
      <c r="I169" s="25"/>
      <c r="J169" s="25"/>
      <c r="K169" s="25"/>
    </row>
    <row r="170" spans="2:11" x14ac:dyDescent="0.25">
      <c r="B170" s="10">
        <v>20</v>
      </c>
      <c r="C170" s="10" t="s">
        <v>81</v>
      </c>
      <c r="D170" s="21"/>
      <c r="E170" s="22"/>
      <c r="F170" s="23"/>
      <c r="G170" s="24" t="s">
        <v>18</v>
      </c>
      <c r="H170" s="67">
        <v>0</v>
      </c>
      <c r="I170" s="25"/>
      <c r="J170" s="25"/>
      <c r="K170" s="25"/>
    </row>
    <row r="171" spans="2:11" x14ac:dyDescent="0.25">
      <c r="B171" s="10">
        <v>21</v>
      </c>
      <c r="C171" s="10" t="s">
        <v>82</v>
      </c>
      <c r="D171" s="21"/>
      <c r="E171" s="22"/>
      <c r="F171" s="23"/>
      <c r="G171" s="24" t="s">
        <v>11</v>
      </c>
      <c r="H171" s="70">
        <v>0</v>
      </c>
      <c r="I171" s="25"/>
      <c r="J171" s="25"/>
      <c r="K171" s="25"/>
    </row>
    <row r="172" spans="2:11" x14ac:dyDescent="0.25">
      <c r="B172" s="10" t="s">
        <v>64</v>
      </c>
      <c r="C172" s="21"/>
      <c r="D172" s="21"/>
      <c r="E172" s="29"/>
      <c r="F172" s="24" t="s">
        <v>11</v>
      </c>
      <c r="G172" s="30">
        <v>5</v>
      </c>
      <c r="I172" s="25"/>
      <c r="J172" s="25"/>
      <c r="K172" s="25"/>
    </row>
    <row r="173" spans="2:11" x14ac:dyDescent="0.25">
      <c r="B173" s="10" t="s">
        <v>46</v>
      </c>
      <c r="C173" s="21"/>
      <c r="D173" s="21"/>
      <c r="E173" s="29"/>
      <c r="F173" s="24" t="s">
        <v>43</v>
      </c>
      <c r="G173" s="40">
        <v>1</v>
      </c>
      <c r="I173" s="25"/>
      <c r="J173" s="25"/>
      <c r="K173" s="25"/>
    </row>
    <row r="174" spans="2:11" x14ac:dyDescent="0.25">
      <c r="B174" s="10" t="s">
        <v>91</v>
      </c>
      <c r="C174" s="21"/>
      <c r="D174" s="21"/>
      <c r="E174" s="29"/>
      <c r="F174" s="24" t="s">
        <v>25</v>
      </c>
      <c r="G174" s="40">
        <f>4.8*2.41-0.8*2.1</f>
        <v>9.8879999999999999</v>
      </c>
      <c r="I174" s="25"/>
      <c r="J174" s="25"/>
      <c r="K174" s="25"/>
    </row>
    <row r="175" spans="2:11" x14ac:dyDescent="0.25">
      <c r="B175" s="10" t="s">
        <v>92</v>
      </c>
      <c r="C175" s="21"/>
      <c r="D175" s="21"/>
      <c r="E175" s="29"/>
      <c r="F175" s="24" t="s">
        <v>25</v>
      </c>
      <c r="G175" s="40">
        <f>2.1*2.41+1.5*2.4</f>
        <v>8.6610000000000014</v>
      </c>
      <c r="I175" s="25"/>
      <c r="J175" s="25"/>
      <c r="K175" s="25"/>
    </row>
    <row r="176" spans="2:11" x14ac:dyDescent="0.25">
      <c r="B176" s="10" t="s">
        <v>94</v>
      </c>
      <c r="C176" s="21"/>
      <c r="D176" s="21"/>
      <c r="E176" s="29"/>
      <c r="F176" s="24" t="s">
        <v>43</v>
      </c>
      <c r="G176" s="40">
        <v>1</v>
      </c>
      <c r="I176" s="25"/>
      <c r="J176" s="25"/>
      <c r="K176" s="25"/>
    </row>
    <row r="177" spans="2:11" x14ac:dyDescent="0.25">
      <c r="B177" s="10" t="s">
        <v>95</v>
      </c>
      <c r="C177" s="21"/>
      <c r="D177" s="21"/>
      <c r="E177" s="29"/>
      <c r="F177" s="24" t="s">
        <v>7</v>
      </c>
      <c r="G177" s="40">
        <f>2.41+2.2+1.2</f>
        <v>5.8100000000000005</v>
      </c>
      <c r="I177" s="25"/>
      <c r="J177" s="25"/>
      <c r="K177" s="25"/>
    </row>
    <row r="178" spans="2:11" x14ac:dyDescent="0.25">
      <c r="B178" s="10" t="s">
        <v>73</v>
      </c>
      <c r="C178" s="21"/>
      <c r="D178" s="21"/>
      <c r="E178" s="29"/>
      <c r="F178" s="24" t="s">
        <v>18</v>
      </c>
      <c r="G178" s="40">
        <v>1</v>
      </c>
      <c r="I178" s="25"/>
      <c r="J178" s="25"/>
      <c r="K178" s="25"/>
    </row>
    <row r="179" spans="2:11" x14ac:dyDescent="0.25">
      <c r="B179" s="10" t="s">
        <v>74</v>
      </c>
      <c r="C179" s="21"/>
      <c r="D179" s="22"/>
      <c r="E179" s="23"/>
      <c r="F179" s="42" t="s">
        <v>11</v>
      </c>
      <c r="G179" s="30">
        <v>3</v>
      </c>
      <c r="I179" s="25"/>
      <c r="J179" s="25"/>
      <c r="K179" s="25"/>
    </row>
    <row r="180" spans="2:11" x14ac:dyDescent="0.25">
      <c r="B180" s="10" t="s">
        <v>93</v>
      </c>
      <c r="C180" s="21"/>
      <c r="D180" s="22"/>
      <c r="E180" s="23"/>
      <c r="F180" s="24" t="s">
        <v>11</v>
      </c>
      <c r="G180" s="40">
        <v>1</v>
      </c>
      <c r="I180" s="25"/>
      <c r="J180" s="25"/>
      <c r="K180" s="25"/>
    </row>
    <row r="181" spans="2:11" x14ac:dyDescent="0.25">
      <c r="B181" s="10" t="s">
        <v>75</v>
      </c>
      <c r="C181" s="21"/>
      <c r="D181" s="22"/>
      <c r="E181" s="23"/>
      <c r="F181" s="24" t="s">
        <v>11</v>
      </c>
      <c r="G181" s="40">
        <v>1</v>
      </c>
      <c r="I181" s="25"/>
      <c r="J181" s="25"/>
      <c r="K181" s="25"/>
    </row>
    <row r="182" spans="2:11" x14ac:dyDescent="0.25">
      <c r="B182" s="10" t="s">
        <v>77</v>
      </c>
      <c r="C182" s="21"/>
      <c r="D182" s="22"/>
      <c r="E182" s="23"/>
      <c r="F182" s="24" t="s">
        <v>11</v>
      </c>
      <c r="G182" s="40">
        <v>2</v>
      </c>
      <c r="I182" s="25"/>
      <c r="J182" s="25"/>
      <c r="K182" s="25"/>
    </row>
    <row r="183" spans="2:11" x14ac:dyDescent="0.25">
      <c r="B183" s="10" t="s">
        <v>78</v>
      </c>
      <c r="C183" s="21"/>
      <c r="D183" s="22"/>
      <c r="E183" s="23"/>
      <c r="F183" s="24" t="s">
        <v>79</v>
      </c>
      <c r="G183" s="16">
        <v>8</v>
      </c>
      <c r="I183" s="25"/>
      <c r="J183" s="25"/>
      <c r="K183" s="25"/>
    </row>
  </sheetData>
  <mergeCells count="2">
    <mergeCell ref="B1:F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2015-09-25T12:36:51Z</dcterms:modified>
</cp:coreProperties>
</file>